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lr1util\Groupware\PLACE\ACHATS GENERAUX\2025\25A0115 - JEUX ET JOUETS - SR\2- DCE\DCE - PLACE\1. AE\"/>
    </mc:Choice>
  </mc:AlternateContent>
  <bookViews>
    <workbookView xWindow="-120" yWindow="-120" windowWidth="20730" windowHeight="11160"/>
  </bookViews>
  <sheets>
    <sheet name="Lot 1" sheetId="4" r:id="rId1"/>
    <sheet name="DQE lot 1" sheetId="5" r:id="rId2"/>
    <sheet name="Lot 2" sheetId="6" r:id="rId3"/>
    <sheet name="DQE lot 2" sheetId="7" r:id="rId4"/>
    <sheet name="Lot 3" sheetId="8" r:id="rId5"/>
    <sheet name="DQE lot 3" sheetId="9" r:id="rId6"/>
  </sheets>
  <definedNames>
    <definedName name="_xlnm._FilterDatabase" localSheetId="1" hidden="1">'DQE lot 1'!$C$5:$I$27</definedName>
    <definedName name="_xlnm._FilterDatabase" localSheetId="3" hidden="1">'DQE lot 2'!$C$5:$I$35</definedName>
    <definedName name="_xlnm._FilterDatabase" localSheetId="5" hidden="1">'DQE lot 3'!$C$5:$I$20</definedName>
    <definedName name="_xlnm._FilterDatabase" localSheetId="0" hidden="1">'Lot 1'!$A$4:$F$29</definedName>
    <definedName name="_xlnm._FilterDatabase" localSheetId="2" hidden="1">'Lot 2'!$A$4:$F$26</definedName>
    <definedName name="_xlnm._FilterDatabase" localSheetId="4" hidden="1">'Lot 3'!$A$4:$F$19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9" l="1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6" i="9"/>
  <c r="F6" i="9"/>
  <c r="F37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6" i="7"/>
  <c r="F22" i="9" l="1"/>
  <c r="F32" i="5"/>
  <c r="H6" i="5" l="1"/>
  <c r="F20" i="9" l="1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J7" i="9" l="1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6" i="9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6" i="7"/>
  <c r="I7" i="5"/>
  <c r="J7" i="5" s="1"/>
  <c r="I8" i="5"/>
  <c r="J8" i="5" s="1"/>
  <c r="I9" i="5"/>
  <c r="J9" i="5" s="1"/>
  <c r="I10" i="5"/>
  <c r="J10" i="5" s="1"/>
  <c r="I11" i="5"/>
  <c r="J11" i="5" s="1"/>
  <c r="I12" i="5"/>
  <c r="J12" i="5" s="1"/>
  <c r="I13" i="5"/>
  <c r="J13" i="5" s="1"/>
  <c r="I14" i="5"/>
  <c r="J14" i="5" s="1"/>
  <c r="I15" i="5"/>
  <c r="J15" i="5" s="1"/>
  <c r="I16" i="5"/>
  <c r="J16" i="5" s="1"/>
  <c r="I17" i="5"/>
  <c r="J17" i="5" s="1"/>
  <c r="I18" i="5"/>
  <c r="J18" i="5" s="1"/>
  <c r="I19" i="5"/>
  <c r="J19" i="5" s="1"/>
  <c r="I20" i="5"/>
  <c r="J20" i="5" s="1"/>
  <c r="I21" i="5"/>
  <c r="J21" i="5" s="1"/>
  <c r="I22" i="5"/>
  <c r="J22" i="5" s="1"/>
  <c r="I23" i="5"/>
  <c r="J23" i="5" s="1"/>
  <c r="I24" i="5"/>
  <c r="J24" i="5" s="1"/>
  <c r="I25" i="5"/>
  <c r="J25" i="5" s="1"/>
  <c r="I26" i="5"/>
  <c r="J26" i="5" s="1"/>
  <c r="I27" i="5"/>
  <c r="J27" i="5" s="1"/>
  <c r="I28" i="5"/>
  <c r="J28" i="5" s="1"/>
  <c r="I29" i="5"/>
  <c r="J29" i="5" s="1"/>
  <c r="I30" i="5"/>
  <c r="J30" i="5" s="1"/>
  <c r="I6" i="5"/>
  <c r="J6" i="5" s="1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6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D8" i="7" l="1"/>
  <c r="D25" i="5" l="1"/>
</calcChain>
</file>

<file path=xl/sharedStrings.xml><?xml version="1.0" encoding="utf-8"?>
<sst xmlns="http://schemas.openxmlformats.org/spreadsheetml/2006/main" count="420" uniqueCount="104">
  <si>
    <t>REFERENCE FOURNISSEUR</t>
  </si>
  <si>
    <t>FOURNISSEUR</t>
  </si>
  <si>
    <t xml:space="preserve">NOM DE L'ARTICLE </t>
  </si>
  <si>
    <t xml:space="preserve">Rouleau papier Métallisé 1 face 2mx0,70 m - Bleu            </t>
  </si>
  <si>
    <t>Seau 5kg "Sable Magique" à mouler naturel</t>
  </si>
  <si>
    <t>Jeu de domino "Classique", 28 pièces</t>
  </si>
  <si>
    <t xml:space="preserve">Pinceau n°14 moyen poils synth indéf manche en PP </t>
  </si>
  <si>
    <t>Pinceau n°15 large poils synth indéform manche en PP</t>
  </si>
  <si>
    <t xml:space="preserve">Toile 100% coton 330 g, 24 x 30 cm                          </t>
  </si>
  <si>
    <t>Toile 100% coton 330 g, 20 x 20 cm</t>
  </si>
  <si>
    <t xml:space="preserve">Ciseaux Junior 13 cm                                        </t>
  </si>
  <si>
    <t>Cahier dessin piqûre polypro 32p 17 x 22 cm uni</t>
  </si>
  <si>
    <t>Flacon 500 ml peinture acrylique  - rouge vif</t>
  </si>
  <si>
    <t xml:space="preserve">Jeu de 7 familles , dés 4 ans                  </t>
  </si>
  <si>
    <t>Raquettes de tennis de table</t>
  </si>
  <si>
    <t>Ballon de volley en cuir synthétique 21cm</t>
  </si>
  <si>
    <t xml:space="preserve">POURCENTAGE DE REMISE ACCORDE SUR CATALOGUE POUR PRODUITS SIMILAIRES, ASSOCIES OU DE MEME NATURE </t>
  </si>
  <si>
    <t xml:space="preserve">UNITE DE CONDITIONNEMENT </t>
  </si>
  <si>
    <t>Boite de 12 Feutres de coloriage pointe conique</t>
  </si>
  <si>
    <t xml:space="preserve">Boite de 12 Feutres de coloriage pointe large  </t>
  </si>
  <si>
    <t>Jeu de société "Echecs" en bois</t>
  </si>
  <si>
    <t>Tablier protecteur 3 à 5 ans minimum</t>
  </si>
  <si>
    <t>Poupon ethnique corps souple entre 38 et 40 cm</t>
  </si>
  <si>
    <t>Chronomètre digital sport</t>
  </si>
  <si>
    <t>Flacon entre 50ml et 60 ml de bulles de savon</t>
  </si>
  <si>
    <t xml:space="preserve">Jeu de Tarot </t>
  </si>
  <si>
    <t xml:space="preserve">Jeu de 54 cartes </t>
  </si>
  <si>
    <t xml:space="preserve">Ballon de foot extérieur taille 5 </t>
  </si>
  <si>
    <t>Ballon de basket taille 7</t>
  </si>
  <si>
    <t xml:space="preserve">Filet de badminton 
Hauteur entre 1m50 et 1m60
Largeur entre 3 et 5 mètres </t>
  </si>
  <si>
    <t>Raquette adulte de badminiton</t>
  </si>
  <si>
    <t>Lot 6 Vollants de badminton</t>
  </si>
  <si>
    <t>Casque velo ville adulte mixte</t>
  </si>
  <si>
    <t>VTC mixte  
Freins à disque mécaniques
Suspension avant</t>
  </si>
  <si>
    <t>Velo électrique de ville mixte- autonomie de minimum 70 km</t>
  </si>
  <si>
    <t>DUREE DE GARANTIE (préciser le nombre de jours de garantie si nécessaire)</t>
  </si>
  <si>
    <t>PRIX UNITAIRE H.T</t>
  </si>
  <si>
    <t>PRIX UNITAIRE TTC</t>
  </si>
  <si>
    <t>Boîte de 12</t>
  </si>
  <si>
    <t>Unité</t>
  </si>
  <si>
    <t>Flacon 1 L</t>
  </si>
  <si>
    <t>Flacon 500 ml</t>
  </si>
  <si>
    <t>Seau 5 kg</t>
  </si>
  <si>
    <t>Pack 24 pots 112g pâte à modeler coloris assortis</t>
  </si>
  <si>
    <t>Pack de 24</t>
  </si>
  <si>
    <t>DELAI DE LIVRAISON EN JOURS</t>
  </si>
  <si>
    <t>AFFAIRE N° 25A0115 - JEUX ET JOUETS
ANNEXE 1 A L'ACTE D'ENGAGEMENT - BPU
Lot 1 - Jeux et jouets pédagogiques et matériel de loisirs créatifs</t>
  </si>
  <si>
    <t>QUANTITE ESTIMATIVE ANNUELLE</t>
  </si>
  <si>
    <t>AFFAIRE N° 25A0115 - JEUX ET JOUETS
ANNEXE 1 A L'ACTE D'ENGAGEMENT - BPU
Lot 2 - Jeux et jouets et matériel de loisirs pour des personnes en situation de handicap</t>
  </si>
  <si>
    <t>VTT
Freins à disque hydrauliques 
Suspension avant</t>
  </si>
  <si>
    <t>Ardoise blanche double face avec accessoires (1 brosse et 1 feutre) entre 17 et 20 cm de largeur / 24 à 30 cm de longueur</t>
  </si>
  <si>
    <t>PRIX UNITAIRE HT</t>
  </si>
  <si>
    <t xml:space="preserve">AFFAIRE N° 25A0115 - JEUX ET JOUETS
ANNEXE 1 A L'ACTE D'ENGAGEMENT - BPU
Lot 3 - Jeux d’extérieurs et matériel de sport  </t>
  </si>
  <si>
    <t xml:space="preserve">Lot 4 balles de tennis </t>
  </si>
  <si>
    <t>Lot de 4 balles</t>
  </si>
  <si>
    <t>Lot 6 balles de tennis de table</t>
  </si>
  <si>
    <t>Lot de 6 balles</t>
  </si>
  <si>
    <t>Lot de 6 vollants</t>
  </si>
  <si>
    <t>N° lot</t>
  </si>
  <si>
    <t>Intitulé lot</t>
  </si>
  <si>
    <t>Jeux et jouets pédagogiques et matériel de loisirs créatifs</t>
  </si>
  <si>
    <t>Jeux et jouets et matériel de loisirs pour des personnes en situation de handicap</t>
  </si>
  <si>
    <t xml:space="preserve">Jeux d’extérieurs et matériel de sport  </t>
  </si>
  <si>
    <t>TOTAL SUR LA DUREE PREVISIONNELLE DU MARCHE
EN € TTC</t>
  </si>
  <si>
    <t>NORMES ET LABELISATIONS</t>
  </si>
  <si>
    <t>Biberon Magique type BABY NURSE Smoby ou équivalent</t>
  </si>
  <si>
    <t>Flacon 1L de gouache - blanc</t>
  </si>
  <si>
    <t>Jeu de carte de type "Uno", dés 5 ans ou équivalent</t>
  </si>
  <si>
    <t>Jeu de Mölkky 13 pièces, ou équivalent</t>
  </si>
  <si>
    <t>Bac à sable plastique (dim. 26,5 cm x 26,5 cm x 6 cm.)</t>
  </si>
  <si>
    <t xml:space="preserve">Baguette étoile (étoile lumineuse qui fonctionne avec des piles ou baterie) </t>
  </si>
  <si>
    <t>Balle à modeler</t>
  </si>
  <si>
    <t>Balle anti-stress à picots</t>
  </si>
  <si>
    <t>Balle chatouille</t>
  </si>
  <si>
    <t>Balle hérisson (entre 9 et 15cm de diamètre)</t>
  </si>
  <si>
    <t>Balle lumineuse a picots</t>
  </si>
  <si>
    <t>Bâton lumineux spirale (fonctionne avec des piles ou baterie)</t>
  </si>
  <si>
    <t>Bracelet chewigem emotion - enfant ou equivalent</t>
  </si>
  <si>
    <t xml:space="preserve">Bracelets chevelus (avec des picots souples sur toute leur surface) </t>
  </si>
  <si>
    <t>Ciseaux zero effort (ciseaux avec ouverture automatique, facile le geste de la découpe)</t>
  </si>
  <si>
    <t>Crayons fidget</t>
  </si>
  <si>
    <t xml:space="preserve">Embouts de stylo à mordiller </t>
  </si>
  <si>
    <t xml:space="preserve">Fidget cube </t>
  </si>
  <si>
    <t>Fidget pour pied par 2</t>
  </si>
  <si>
    <t>Fidget tangle - effet métal</t>
  </si>
  <si>
    <t>Handspinner standard</t>
  </si>
  <si>
    <t>Loto des odeurs</t>
  </si>
  <si>
    <t>Mini-ventilateur lumineux (ventilateur avec un effet lumineux. fonctionne avec piles ou batterie)</t>
  </si>
  <si>
    <t>Porte-clés fidget ressort arc en ciel</t>
  </si>
  <si>
    <t>Rouleau massage pression (permet un massage du dos)</t>
  </si>
  <si>
    <t>Stretchy fidget</t>
  </si>
  <si>
    <t>Tapis de jeu sensoriel (différentes textures dimension 100 x 70 cm.)</t>
  </si>
  <si>
    <t>Timer visuel magnétique 60 min</t>
  </si>
  <si>
    <t>Coussin dynair prenium 33cm ou équivalent</t>
  </si>
  <si>
    <t>Coussin dynair prenium 40cm  ou équivalent</t>
  </si>
  <si>
    <t>Coussin dynair prenium 45cm  ou équivalent</t>
  </si>
  <si>
    <t>Jeu "cherche et trouve les émotions"  ou équivalent</t>
  </si>
  <si>
    <t>Le z-vibe  ou équivalent</t>
  </si>
  <si>
    <t>Time timer plus 120 min ou équivalent</t>
  </si>
  <si>
    <t>Table de ping pong avec grande roues. Intérieur et extérieur</t>
  </si>
  <si>
    <t>AFFAIRE N° 25A0115 - JEUX ET JOUETS
Annexe 1 au RC - DQE
Lot 1 - Jeux et jouets pédagogiques et matériel de loisirs créatifs</t>
  </si>
  <si>
    <t xml:space="preserve">AFFAIRE N° 25A0115 - JEUX ET JOUETS
Annexe 1 au RC - DQE
Lot 3 - Jeux d’extérieurs et matériel de sport  </t>
  </si>
  <si>
    <t>AFFAIRE N° 25A0115 - JEUX ET JOUETS
Annexe 1 au RC - DQE
Lot 2 - Jeux et jouets et matériel de loisirs pour des personnes en situation de handicap</t>
  </si>
  <si>
    <t>Les colonnes sont complétées automatiquement
les candidats ne doivent apporter aucune modification à ce document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</si>
</sst>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name val="Calibri Light"/>
      <family val="2"/>
      <scheme val="major"/>
    </font>
    <font>
      <sz val="10"/>
      <name val="Calibri Light"/>
      <family val="2"/>
    </font>
    <font>
      <i/>
      <sz val="11"/>
      <color theme="1"/>
      <name val="Calibri"/>
      <family val="2"/>
      <scheme val="minor"/>
    </font>
    <font>
      <i/>
      <sz val="12"/>
      <name val="Calibri Light"/>
      <family val="2"/>
      <scheme val="major"/>
    </font>
    <font>
      <b/>
      <i/>
      <sz val="11"/>
      <name val="Calibri Light"/>
      <family val="2"/>
      <scheme val="major"/>
    </font>
    <font>
      <b/>
      <sz val="12"/>
      <color theme="1"/>
      <name val="Corbe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4" fontId="4" fillId="0" borderId="3" xfId="1" applyFont="1" applyFill="1" applyBorder="1" applyAlignment="1">
      <alignment horizontal="center" vertical="center" wrapText="1"/>
    </xf>
    <xf numFmtId="9" fontId="1" fillId="0" borderId="4" xfId="2" applyFont="1" applyFill="1" applyBorder="1" applyAlignment="1" applyProtection="1">
      <alignment vertical="center"/>
      <protection locked="0"/>
    </xf>
    <xf numFmtId="1" fontId="0" fillId="0" borderId="0" xfId="0" applyNumberFormat="1"/>
    <xf numFmtId="0" fontId="0" fillId="0" borderId="3" xfId="0" applyBorder="1" applyAlignment="1">
      <alignment horizontal="center" vertical="center"/>
    </xf>
    <xf numFmtId="9" fontId="1" fillId="0" borderId="0" xfId="2" applyFont="1" applyFill="1" applyBorder="1" applyAlignment="1" applyProtection="1">
      <alignment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9" fontId="5" fillId="4" borderId="3" xfId="2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9" fontId="5" fillId="4" borderId="6" xfId="2" applyFont="1" applyFill="1" applyBorder="1" applyAlignment="1">
      <alignment horizontal="center" vertical="center"/>
    </xf>
    <xf numFmtId="9" fontId="5" fillId="4" borderId="7" xfId="2" applyFont="1" applyFill="1" applyBorder="1" applyAlignment="1">
      <alignment horizontal="center" vertical="center"/>
    </xf>
    <xf numFmtId="9" fontId="5" fillId="4" borderId="8" xfId="2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zoomScale="70" zoomScaleNormal="70" workbookViewId="0">
      <selection sqref="A1:H1"/>
    </sheetView>
  </sheetViews>
  <sheetFormatPr baseColWidth="10" defaultRowHeight="15" x14ac:dyDescent="0.25"/>
  <cols>
    <col min="1" max="2" width="30.7109375" customWidth="1"/>
    <col min="3" max="8" width="25.7109375" customWidth="1"/>
  </cols>
  <sheetData>
    <row r="1" spans="1:8" ht="99.95" customHeight="1" thickBot="1" x14ac:dyDescent="0.3">
      <c r="A1" s="10" t="s">
        <v>46</v>
      </c>
      <c r="B1" s="11"/>
      <c r="C1" s="11"/>
      <c r="D1" s="11"/>
      <c r="E1" s="11"/>
      <c r="F1" s="11"/>
      <c r="G1" s="11"/>
      <c r="H1" s="12"/>
    </row>
    <row r="4" spans="1:8" ht="99.95" customHeight="1" x14ac:dyDescent="0.25">
      <c r="A4" s="1" t="s">
        <v>2</v>
      </c>
      <c r="B4" s="1" t="s">
        <v>17</v>
      </c>
      <c r="C4" s="1" t="s">
        <v>1</v>
      </c>
      <c r="D4" s="1" t="s">
        <v>0</v>
      </c>
      <c r="E4" s="1" t="s">
        <v>51</v>
      </c>
      <c r="F4" s="1" t="s">
        <v>37</v>
      </c>
      <c r="G4" s="1" t="s">
        <v>45</v>
      </c>
      <c r="H4" s="1" t="s">
        <v>64</v>
      </c>
    </row>
    <row r="5" spans="1:8" ht="50.1" customHeight="1" x14ac:dyDescent="0.25">
      <c r="A5" s="2" t="s">
        <v>50</v>
      </c>
      <c r="B5" s="2" t="s">
        <v>39</v>
      </c>
      <c r="C5" s="2"/>
      <c r="D5" s="2"/>
      <c r="E5" s="3"/>
      <c r="F5" s="3"/>
      <c r="G5" s="2"/>
      <c r="H5" s="2"/>
    </row>
    <row r="6" spans="1:8" ht="50.1" customHeight="1" x14ac:dyDescent="0.25">
      <c r="A6" s="2" t="s">
        <v>65</v>
      </c>
      <c r="B6" s="2" t="s">
        <v>39</v>
      </c>
      <c r="C6" s="2"/>
      <c r="D6" s="2"/>
      <c r="E6" s="3"/>
      <c r="F6" s="3"/>
      <c r="G6" s="2"/>
      <c r="H6" s="2"/>
    </row>
    <row r="7" spans="1:8" ht="50.1" customHeight="1" x14ac:dyDescent="0.25">
      <c r="A7" s="2" t="s">
        <v>18</v>
      </c>
      <c r="B7" s="2" t="s">
        <v>38</v>
      </c>
      <c r="C7" s="2"/>
      <c r="D7" s="2"/>
      <c r="E7" s="3"/>
      <c r="F7" s="3"/>
      <c r="G7" s="2"/>
      <c r="H7" s="2"/>
    </row>
    <row r="8" spans="1:8" ht="50.1" customHeight="1" x14ac:dyDescent="0.25">
      <c r="A8" s="2" t="s">
        <v>19</v>
      </c>
      <c r="B8" s="2" t="s">
        <v>38</v>
      </c>
      <c r="C8" s="2"/>
      <c r="D8" s="2"/>
      <c r="E8" s="3"/>
      <c r="F8" s="3"/>
      <c r="G8" s="2"/>
      <c r="H8" s="2"/>
    </row>
    <row r="9" spans="1:8" ht="50.1" customHeight="1" x14ac:dyDescent="0.25">
      <c r="A9" s="2" t="s">
        <v>11</v>
      </c>
      <c r="B9" s="2" t="s">
        <v>39</v>
      </c>
      <c r="C9" s="2"/>
      <c r="D9" s="2"/>
      <c r="E9" s="3"/>
      <c r="F9" s="3"/>
      <c r="G9" s="2"/>
      <c r="H9" s="2"/>
    </row>
    <row r="10" spans="1:8" ht="50.1" customHeight="1" x14ac:dyDescent="0.25">
      <c r="A10" s="2" t="s">
        <v>10</v>
      </c>
      <c r="B10" s="2" t="s">
        <v>39</v>
      </c>
      <c r="C10" s="2"/>
      <c r="D10" s="2"/>
      <c r="E10" s="3"/>
      <c r="F10" s="3"/>
      <c r="G10" s="2"/>
      <c r="H10" s="2"/>
    </row>
    <row r="11" spans="1:8" ht="50.1" customHeight="1" x14ac:dyDescent="0.25">
      <c r="A11" s="2" t="s">
        <v>66</v>
      </c>
      <c r="B11" s="2" t="s">
        <v>40</v>
      </c>
      <c r="C11" s="2"/>
      <c r="D11" s="2"/>
      <c r="E11" s="3"/>
      <c r="F11" s="3"/>
      <c r="G11" s="2"/>
      <c r="H11" s="2"/>
    </row>
    <row r="12" spans="1:8" ht="50.1" customHeight="1" x14ac:dyDescent="0.25">
      <c r="A12" s="2" t="s">
        <v>12</v>
      </c>
      <c r="B12" s="2" t="s">
        <v>41</v>
      </c>
      <c r="C12" s="2"/>
      <c r="D12" s="2"/>
      <c r="E12" s="3"/>
      <c r="F12" s="3"/>
      <c r="G12" s="2"/>
      <c r="H12" s="2"/>
    </row>
    <row r="13" spans="1:8" ht="50.1" customHeight="1" x14ac:dyDescent="0.25">
      <c r="A13" s="2" t="s">
        <v>24</v>
      </c>
      <c r="B13" s="2" t="s">
        <v>39</v>
      </c>
      <c r="C13" s="2"/>
      <c r="D13" s="2"/>
      <c r="E13" s="3"/>
      <c r="F13" s="3"/>
      <c r="G13" s="2"/>
      <c r="H13" s="2"/>
    </row>
    <row r="14" spans="1:8" ht="50.1" customHeight="1" x14ac:dyDescent="0.25">
      <c r="A14" s="2" t="s">
        <v>26</v>
      </c>
      <c r="B14" s="2" t="s">
        <v>39</v>
      </c>
      <c r="C14" s="2"/>
      <c r="D14" s="2"/>
      <c r="E14" s="3"/>
      <c r="F14" s="3"/>
      <c r="G14" s="2"/>
      <c r="H14" s="2"/>
    </row>
    <row r="15" spans="1:8" ht="50.1" customHeight="1" x14ac:dyDescent="0.25">
      <c r="A15" s="2" t="s">
        <v>13</v>
      </c>
      <c r="B15" s="2" t="s">
        <v>39</v>
      </c>
      <c r="C15" s="2"/>
      <c r="D15" s="2"/>
      <c r="E15" s="3"/>
      <c r="F15" s="3"/>
      <c r="G15" s="2"/>
      <c r="H15" s="2"/>
    </row>
    <row r="16" spans="1:8" ht="50.1" customHeight="1" x14ac:dyDescent="0.25">
      <c r="A16" s="2" t="s">
        <v>67</v>
      </c>
      <c r="B16" s="2" t="s">
        <v>39</v>
      </c>
      <c r="C16" s="2"/>
      <c r="D16" s="2"/>
      <c r="E16" s="3"/>
      <c r="F16" s="3"/>
      <c r="G16" s="2"/>
      <c r="H16" s="2"/>
    </row>
    <row r="17" spans="1:8" ht="50.1" customHeight="1" x14ac:dyDescent="0.25">
      <c r="A17" s="2" t="s">
        <v>5</v>
      </c>
      <c r="B17" s="2" t="s">
        <v>39</v>
      </c>
      <c r="C17" s="2"/>
      <c r="D17" s="2"/>
      <c r="E17" s="3"/>
      <c r="F17" s="3"/>
      <c r="G17" s="2"/>
      <c r="H17" s="2"/>
    </row>
    <row r="18" spans="1:8" ht="50.1" customHeight="1" x14ac:dyDescent="0.25">
      <c r="A18" s="2" t="s">
        <v>68</v>
      </c>
      <c r="B18" s="2" t="s">
        <v>39</v>
      </c>
      <c r="C18" s="2"/>
      <c r="D18" s="2"/>
      <c r="E18" s="3"/>
      <c r="F18" s="3"/>
      <c r="G18" s="2"/>
      <c r="H18" s="2"/>
    </row>
    <row r="19" spans="1:8" ht="50.1" customHeight="1" x14ac:dyDescent="0.25">
      <c r="A19" s="2" t="s">
        <v>20</v>
      </c>
      <c r="B19" s="2" t="s">
        <v>39</v>
      </c>
      <c r="C19" s="2"/>
      <c r="D19" s="2"/>
      <c r="E19" s="3"/>
      <c r="F19" s="3"/>
      <c r="G19" s="2"/>
      <c r="H19" s="2"/>
    </row>
    <row r="20" spans="1:8" ht="50.1" customHeight="1" x14ac:dyDescent="0.25">
      <c r="A20" s="2" t="s">
        <v>25</v>
      </c>
      <c r="B20" s="2" t="s">
        <v>39</v>
      </c>
      <c r="C20" s="2"/>
      <c r="D20" s="2"/>
      <c r="E20" s="3"/>
      <c r="F20" s="3"/>
      <c r="G20" s="2"/>
      <c r="H20" s="2"/>
    </row>
    <row r="21" spans="1:8" ht="50.1" customHeight="1" x14ac:dyDescent="0.25">
      <c r="A21" s="2" t="s">
        <v>43</v>
      </c>
      <c r="B21" s="2" t="s">
        <v>44</v>
      </c>
      <c r="C21" s="2"/>
      <c r="D21" s="2"/>
      <c r="E21" s="3"/>
      <c r="F21" s="3"/>
      <c r="G21" s="2"/>
      <c r="H21" s="2"/>
    </row>
    <row r="22" spans="1:8" ht="50.1" customHeight="1" x14ac:dyDescent="0.25">
      <c r="A22" s="2" t="s">
        <v>6</v>
      </c>
      <c r="B22" s="2" t="s">
        <v>39</v>
      </c>
      <c r="C22" s="2"/>
      <c r="D22" s="2"/>
      <c r="E22" s="3"/>
      <c r="F22" s="3"/>
      <c r="G22" s="2"/>
      <c r="H22" s="2"/>
    </row>
    <row r="23" spans="1:8" ht="50.1" customHeight="1" x14ac:dyDescent="0.25">
      <c r="A23" s="2" t="s">
        <v>7</v>
      </c>
      <c r="B23" s="2" t="s">
        <v>39</v>
      </c>
      <c r="C23" s="2"/>
      <c r="D23" s="2"/>
      <c r="E23" s="3"/>
      <c r="F23" s="3"/>
      <c r="G23" s="2"/>
      <c r="H23" s="2"/>
    </row>
    <row r="24" spans="1:8" ht="50.1" customHeight="1" x14ac:dyDescent="0.25">
      <c r="A24" s="2" t="s">
        <v>22</v>
      </c>
      <c r="B24" s="2" t="s">
        <v>39</v>
      </c>
      <c r="C24" s="2"/>
      <c r="D24" s="2"/>
      <c r="E24" s="3"/>
      <c r="F24" s="3"/>
      <c r="G24" s="2"/>
      <c r="H24" s="2"/>
    </row>
    <row r="25" spans="1:8" ht="50.1" customHeight="1" x14ac:dyDescent="0.25">
      <c r="A25" s="2" t="s">
        <v>3</v>
      </c>
      <c r="B25" s="2" t="s">
        <v>39</v>
      </c>
      <c r="C25" s="2"/>
      <c r="D25" s="2"/>
      <c r="E25" s="3"/>
      <c r="F25" s="3"/>
      <c r="G25" s="2"/>
      <c r="H25" s="2"/>
    </row>
    <row r="26" spans="1:8" ht="50.1" customHeight="1" x14ac:dyDescent="0.25">
      <c r="A26" s="2" t="s">
        <v>4</v>
      </c>
      <c r="B26" s="2" t="s">
        <v>42</v>
      </c>
      <c r="C26" s="2"/>
      <c r="D26" s="2"/>
      <c r="E26" s="3"/>
      <c r="F26" s="3"/>
      <c r="G26" s="2"/>
      <c r="H26" s="2"/>
    </row>
    <row r="27" spans="1:8" ht="50.1" customHeight="1" x14ac:dyDescent="0.25">
      <c r="A27" s="2" t="s">
        <v>21</v>
      </c>
      <c r="B27" s="2" t="s">
        <v>39</v>
      </c>
      <c r="C27" s="2"/>
      <c r="D27" s="2"/>
      <c r="E27" s="3"/>
      <c r="F27" s="3"/>
      <c r="G27" s="2"/>
      <c r="H27" s="2"/>
    </row>
    <row r="28" spans="1:8" ht="50.1" customHeight="1" x14ac:dyDescent="0.25">
      <c r="A28" s="2" t="s">
        <v>9</v>
      </c>
      <c r="B28" s="2" t="s">
        <v>39</v>
      </c>
      <c r="C28" s="2"/>
      <c r="D28" s="2"/>
      <c r="E28" s="3"/>
      <c r="F28" s="3"/>
      <c r="G28" s="2"/>
      <c r="H28" s="2"/>
    </row>
    <row r="29" spans="1:8" ht="50.1" customHeight="1" x14ac:dyDescent="0.25">
      <c r="A29" s="2" t="s">
        <v>8</v>
      </c>
      <c r="B29" s="2" t="s">
        <v>39</v>
      </c>
      <c r="C29" s="2"/>
      <c r="D29" s="2"/>
      <c r="E29" s="3"/>
      <c r="F29" s="3"/>
      <c r="G29" s="2"/>
      <c r="H29" s="2"/>
    </row>
    <row r="30" spans="1:8" ht="54" customHeight="1" x14ac:dyDescent="0.25">
      <c r="C30" s="4"/>
      <c r="D30" s="4"/>
      <c r="E30" s="4"/>
      <c r="F30" s="4"/>
      <c r="G30" s="4"/>
      <c r="H30" s="7"/>
    </row>
    <row r="31" spans="1:8" ht="50.1" customHeight="1" x14ac:dyDescent="0.25">
      <c r="A31" s="8" t="s">
        <v>16</v>
      </c>
      <c r="B31" s="9"/>
      <c r="C31" s="13"/>
      <c r="D31" s="13"/>
      <c r="E31" s="13"/>
      <c r="F31" s="13"/>
      <c r="G31" s="13"/>
      <c r="H31" s="13"/>
    </row>
  </sheetData>
  <sortState ref="A5:J29">
    <sortCondition ref="A29"/>
  </sortState>
  <mergeCells count="3">
    <mergeCell ref="A31:B31"/>
    <mergeCell ref="A1:H1"/>
    <mergeCell ref="C31:H3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opLeftCell="C1" zoomScale="60" zoomScaleNormal="60" workbookViewId="0">
      <selection sqref="A1:J1"/>
    </sheetView>
  </sheetViews>
  <sheetFormatPr baseColWidth="10" defaultRowHeight="15" outlineLevelCol="1" x14ac:dyDescent="0.25"/>
  <cols>
    <col min="1" max="2" width="30.7109375" hidden="1" customWidth="1" outlineLevel="1"/>
    <col min="3" max="3" width="30.7109375" customWidth="1" collapsed="1"/>
    <col min="4" max="5" width="30.7109375" customWidth="1"/>
    <col min="6" max="9" width="25.7109375" customWidth="1"/>
    <col min="10" max="10" width="28.85546875" customWidth="1"/>
  </cols>
  <sheetData>
    <row r="1" spans="1:10" ht="99.95" customHeight="1" thickBot="1" x14ac:dyDescent="0.3">
      <c r="A1" s="10" t="s">
        <v>100</v>
      </c>
      <c r="B1" s="11"/>
      <c r="C1" s="11"/>
      <c r="D1" s="11"/>
      <c r="E1" s="11"/>
      <c r="F1" s="11"/>
      <c r="G1" s="11"/>
      <c r="H1" s="11"/>
      <c r="I1" s="11"/>
      <c r="J1" s="12"/>
    </row>
    <row r="3" spans="1:10" ht="36.75" customHeight="1" x14ac:dyDescent="0.25">
      <c r="C3" s="14" t="s">
        <v>103</v>
      </c>
      <c r="D3" s="15"/>
      <c r="E3" s="15"/>
      <c r="F3" s="15"/>
      <c r="G3" s="15"/>
      <c r="H3" s="15"/>
      <c r="I3" s="15"/>
      <c r="J3" s="15"/>
    </row>
    <row r="5" spans="1:10" ht="99.95" customHeight="1" x14ac:dyDescent="0.25">
      <c r="A5" s="1" t="s">
        <v>58</v>
      </c>
      <c r="B5" s="1" t="s">
        <v>59</v>
      </c>
      <c r="C5" s="1" t="s">
        <v>2</v>
      </c>
      <c r="D5" s="1" t="s">
        <v>47</v>
      </c>
      <c r="E5" s="1" t="s">
        <v>17</v>
      </c>
      <c r="F5" s="1" t="s">
        <v>1</v>
      </c>
      <c r="G5" s="1" t="s">
        <v>0</v>
      </c>
      <c r="H5" s="1" t="s">
        <v>51</v>
      </c>
      <c r="I5" s="1" t="s">
        <v>37</v>
      </c>
      <c r="J5" s="1" t="s">
        <v>63</v>
      </c>
    </row>
    <row r="6" spans="1:10" ht="50.1" customHeight="1" x14ac:dyDescent="0.25">
      <c r="A6" s="2">
        <v>1</v>
      </c>
      <c r="B6" s="2" t="s">
        <v>60</v>
      </c>
      <c r="C6" s="2" t="s">
        <v>50</v>
      </c>
      <c r="D6" s="2">
        <v>2</v>
      </c>
      <c r="E6" s="2" t="s">
        <v>39</v>
      </c>
      <c r="F6" s="2" t="str">
        <f>IF(VLOOKUP($C6,'Lot 1'!$A$5:$H$29,3,0)="","",VLOOKUP($C6,'Lot 1'!$A$5:$H$29,3,0))</f>
        <v/>
      </c>
      <c r="G6" s="2" t="str">
        <f>IF(VLOOKUP($C6,'Lot 1'!$A$5:$H$29,4,0)="","",VLOOKUP($C6,'Lot 1'!$A$5:$H$29,4,0))</f>
        <v/>
      </c>
      <c r="H6" s="2" t="str">
        <f>IF(VLOOKUP($C6,'Lot 1'!$A$5:$H$29,5,0)="","",VLOOKUP($C6,'Lot 1'!$A$5:$H$29,5,0))</f>
        <v/>
      </c>
      <c r="I6" s="2" t="str">
        <f>IF(VLOOKUP($C6,'Lot 1'!$A$5:$H$29,6,0)="","",VLOOKUP($C6,'Lot 1'!$A$5:$H$29,6,0))</f>
        <v/>
      </c>
      <c r="J6" s="6" t="str">
        <f>IF(I6="","",((I6*D6)*4))</f>
        <v/>
      </c>
    </row>
    <row r="7" spans="1:10" ht="50.1" customHeight="1" x14ac:dyDescent="0.25">
      <c r="A7" s="2">
        <v>1</v>
      </c>
      <c r="B7" s="2" t="s">
        <v>60</v>
      </c>
      <c r="C7" s="2" t="s">
        <v>65</v>
      </c>
      <c r="D7" s="2">
        <v>1</v>
      </c>
      <c r="E7" s="2" t="s">
        <v>39</v>
      </c>
      <c r="F7" s="2" t="str">
        <f>IF(VLOOKUP(C7,'Lot 1'!A6:H30,3,0)="","",VLOOKUP(C7,'Lot 1'!A6:H30,3,0))</f>
        <v/>
      </c>
      <c r="G7" s="2" t="str">
        <f>IF(VLOOKUP($C7,'Lot 1'!$A$5:$H$29,4,0)="","",VLOOKUP($C7,'Lot 1'!$A$5:$H$29,4,0))</f>
        <v/>
      </c>
      <c r="H7" s="2" t="str">
        <f>IF(VLOOKUP($C7,'Lot 1'!$A$5:$H$29,5,0)="","",VLOOKUP($C7,'Lot 1'!$A$5:$H$29,5,0))</f>
        <v/>
      </c>
      <c r="I7" s="2" t="str">
        <f>IF(VLOOKUP($C7,'Lot 1'!$A$5:$H$29,6,0)="","",VLOOKUP($C7,'Lot 1'!$A$5:$H$29,6,0))</f>
        <v/>
      </c>
      <c r="J7" s="6" t="str">
        <f t="shared" ref="J7:J30" si="0">IF(I7="","",((I7*D7)*4))</f>
        <v/>
      </c>
    </row>
    <row r="8" spans="1:10" ht="50.1" customHeight="1" x14ac:dyDescent="0.25">
      <c r="A8" s="2">
        <v>1</v>
      </c>
      <c r="B8" s="2" t="s">
        <v>60</v>
      </c>
      <c r="C8" s="2" t="s">
        <v>18</v>
      </c>
      <c r="D8" s="2">
        <v>5</v>
      </c>
      <c r="E8" s="2" t="s">
        <v>38</v>
      </c>
      <c r="F8" s="2" t="str">
        <f>IF(VLOOKUP(C8,'Lot 1'!A7:H31,3,0)="","",VLOOKUP(C8,'Lot 1'!A7:H31,3,0))</f>
        <v/>
      </c>
      <c r="G8" s="2" t="str">
        <f>IF(VLOOKUP($C8,'Lot 1'!$A$5:$H$29,4,0)="","",VLOOKUP($C8,'Lot 1'!$A$5:$H$29,4,0))</f>
        <v/>
      </c>
      <c r="H8" s="2" t="str">
        <f>IF(VLOOKUP($C8,'Lot 1'!$A$5:$H$29,5,0)="","",VLOOKUP($C8,'Lot 1'!$A$5:$H$29,5,0))</f>
        <v/>
      </c>
      <c r="I8" s="2" t="str">
        <f>IF(VLOOKUP($C8,'Lot 1'!$A$5:$H$29,6,0)="","",VLOOKUP($C8,'Lot 1'!$A$5:$H$29,6,0))</f>
        <v/>
      </c>
      <c r="J8" s="6" t="str">
        <f t="shared" si="0"/>
        <v/>
      </c>
    </row>
    <row r="9" spans="1:10" ht="50.1" customHeight="1" x14ac:dyDescent="0.25">
      <c r="A9" s="2">
        <v>1</v>
      </c>
      <c r="B9" s="2" t="s">
        <v>60</v>
      </c>
      <c r="C9" s="2" t="s">
        <v>19</v>
      </c>
      <c r="D9" s="2">
        <v>5</v>
      </c>
      <c r="E9" s="2" t="s">
        <v>38</v>
      </c>
      <c r="F9" s="2" t="str">
        <f>IF(VLOOKUP(C9,'Lot 1'!A8:H32,3,0)="","",VLOOKUP(C9,'Lot 1'!A8:H32,3,0))</f>
        <v/>
      </c>
      <c r="G9" s="2" t="str">
        <f>IF(VLOOKUP($C9,'Lot 1'!$A$5:$H$29,4,0)="","",VLOOKUP($C9,'Lot 1'!$A$5:$H$29,4,0))</f>
        <v/>
      </c>
      <c r="H9" s="2" t="str">
        <f>IF(VLOOKUP($C9,'Lot 1'!$A$5:$H$29,5,0)="","",VLOOKUP($C9,'Lot 1'!$A$5:$H$29,5,0))</f>
        <v/>
      </c>
      <c r="I9" s="2" t="str">
        <f>IF(VLOOKUP($C9,'Lot 1'!$A$5:$H$29,6,0)="","",VLOOKUP($C9,'Lot 1'!$A$5:$H$29,6,0))</f>
        <v/>
      </c>
      <c r="J9" s="6" t="str">
        <f t="shared" si="0"/>
        <v/>
      </c>
    </row>
    <row r="10" spans="1:10" ht="50.1" customHeight="1" x14ac:dyDescent="0.25">
      <c r="A10" s="2">
        <v>1</v>
      </c>
      <c r="B10" s="2" t="s">
        <v>60</v>
      </c>
      <c r="C10" s="2" t="s">
        <v>11</v>
      </c>
      <c r="D10" s="2">
        <v>5</v>
      </c>
      <c r="E10" s="2" t="s">
        <v>39</v>
      </c>
      <c r="F10" s="2" t="str">
        <f>IF(VLOOKUP(C10,'Lot 1'!A9:H33,3,0)="","",VLOOKUP(C10,'Lot 1'!A9:H33,3,0))</f>
        <v/>
      </c>
      <c r="G10" s="2" t="str">
        <f>IF(VLOOKUP($C10,'Lot 1'!$A$5:$H$29,4,0)="","",VLOOKUP($C10,'Lot 1'!$A$5:$H$29,4,0))</f>
        <v/>
      </c>
      <c r="H10" s="2" t="str">
        <f>IF(VLOOKUP($C10,'Lot 1'!$A$5:$H$29,5,0)="","",VLOOKUP($C10,'Lot 1'!$A$5:$H$29,5,0))</f>
        <v/>
      </c>
      <c r="I10" s="2" t="str">
        <f>IF(VLOOKUP($C10,'Lot 1'!$A$5:$H$29,6,0)="","",VLOOKUP($C10,'Lot 1'!$A$5:$H$29,6,0))</f>
        <v/>
      </c>
      <c r="J10" s="6" t="str">
        <f t="shared" si="0"/>
        <v/>
      </c>
    </row>
    <row r="11" spans="1:10" ht="50.1" customHeight="1" x14ac:dyDescent="0.25">
      <c r="A11" s="2">
        <v>1</v>
      </c>
      <c r="B11" s="2" t="s">
        <v>60</v>
      </c>
      <c r="C11" s="2" t="s">
        <v>10</v>
      </c>
      <c r="D11" s="2">
        <v>2</v>
      </c>
      <c r="E11" s="2" t="s">
        <v>39</v>
      </c>
      <c r="F11" s="2" t="str">
        <f>IF(VLOOKUP(C11,'Lot 1'!A10:H34,3,0)="","",VLOOKUP(C11,'Lot 1'!A10:H34,3,0))</f>
        <v/>
      </c>
      <c r="G11" s="2" t="str">
        <f>IF(VLOOKUP($C11,'Lot 1'!$A$5:$H$29,4,0)="","",VLOOKUP($C11,'Lot 1'!$A$5:$H$29,4,0))</f>
        <v/>
      </c>
      <c r="H11" s="2" t="str">
        <f>IF(VLOOKUP($C11,'Lot 1'!$A$5:$H$29,5,0)="","",VLOOKUP($C11,'Lot 1'!$A$5:$H$29,5,0))</f>
        <v/>
      </c>
      <c r="I11" s="2" t="str">
        <f>IF(VLOOKUP($C11,'Lot 1'!$A$5:$H$29,6,0)="","",VLOOKUP($C11,'Lot 1'!$A$5:$H$29,6,0))</f>
        <v/>
      </c>
      <c r="J11" s="6" t="str">
        <f t="shared" si="0"/>
        <v/>
      </c>
    </row>
    <row r="12" spans="1:10" ht="50.1" customHeight="1" x14ac:dyDescent="0.25">
      <c r="A12" s="2">
        <v>1</v>
      </c>
      <c r="B12" s="2" t="s">
        <v>60</v>
      </c>
      <c r="C12" s="2" t="s">
        <v>66</v>
      </c>
      <c r="D12" s="2">
        <v>5</v>
      </c>
      <c r="E12" s="2" t="s">
        <v>40</v>
      </c>
      <c r="F12" s="2" t="str">
        <f>IF(VLOOKUP(C12,'Lot 1'!A11:H35,3,0)="","",VLOOKUP(C12,'Lot 1'!A11:H35,3,0))</f>
        <v/>
      </c>
      <c r="G12" s="2" t="str">
        <f>IF(VLOOKUP($C12,'Lot 1'!$A$5:$H$29,4,0)="","",VLOOKUP($C12,'Lot 1'!$A$5:$H$29,4,0))</f>
        <v/>
      </c>
      <c r="H12" s="2" t="str">
        <f>IF(VLOOKUP($C12,'Lot 1'!$A$5:$H$29,5,0)="","",VLOOKUP($C12,'Lot 1'!$A$5:$H$29,5,0))</f>
        <v/>
      </c>
      <c r="I12" s="2" t="str">
        <f>IF(VLOOKUP($C12,'Lot 1'!$A$5:$H$29,6,0)="","",VLOOKUP($C12,'Lot 1'!$A$5:$H$29,6,0))</f>
        <v/>
      </c>
      <c r="J12" s="6" t="str">
        <f t="shared" si="0"/>
        <v/>
      </c>
    </row>
    <row r="13" spans="1:10" ht="50.1" customHeight="1" x14ac:dyDescent="0.25">
      <c r="A13" s="2">
        <v>1</v>
      </c>
      <c r="B13" s="2" t="s">
        <v>60</v>
      </c>
      <c r="C13" s="2" t="s">
        <v>12</v>
      </c>
      <c r="D13" s="2">
        <v>1</v>
      </c>
      <c r="E13" s="2" t="s">
        <v>41</v>
      </c>
      <c r="F13" s="2" t="str">
        <f>IF(VLOOKUP(C13,'Lot 1'!A12:H36,3,0)="","",VLOOKUP(C13,'Lot 1'!A12:H36,3,0))</f>
        <v/>
      </c>
      <c r="G13" s="2" t="str">
        <f>IF(VLOOKUP($C13,'Lot 1'!$A$5:$H$29,4,0)="","",VLOOKUP($C13,'Lot 1'!$A$5:$H$29,4,0))</f>
        <v/>
      </c>
      <c r="H13" s="2" t="str">
        <f>IF(VLOOKUP($C13,'Lot 1'!$A$5:$H$29,5,0)="","",VLOOKUP($C13,'Lot 1'!$A$5:$H$29,5,0))</f>
        <v/>
      </c>
      <c r="I13" s="2" t="str">
        <f>IF(VLOOKUP($C13,'Lot 1'!$A$5:$H$29,6,0)="","",VLOOKUP($C13,'Lot 1'!$A$5:$H$29,6,0))</f>
        <v/>
      </c>
      <c r="J13" s="6" t="str">
        <f t="shared" si="0"/>
        <v/>
      </c>
    </row>
    <row r="14" spans="1:10" ht="50.1" customHeight="1" x14ac:dyDescent="0.25">
      <c r="A14" s="2">
        <v>1</v>
      </c>
      <c r="B14" s="2" t="s">
        <v>60</v>
      </c>
      <c r="C14" s="2" t="s">
        <v>24</v>
      </c>
      <c r="D14" s="2">
        <v>5</v>
      </c>
      <c r="E14" s="2" t="s">
        <v>39</v>
      </c>
      <c r="F14" s="2" t="str">
        <f>IF(VLOOKUP(C14,'Lot 1'!A13:H37,3,0)="","",VLOOKUP(C14,'Lot 1'!A13:H37,3,0))</f>
        <v/>
      </c>
      <c r="G14" s="2" t="str">
        <f>IF(VLOOKUP($C14,'Lot 1'!$A$5:$H$29,4,0)="","",VLOOKUP($C14,'Lot 1'!$A$5:$H$29,4,0))</f>
        <v/>
      </c>
      <c r="H14" s="2" t="str">
        <f>IF(VLOOKUP($C14,'Lot 1'!$A$5:$H$29,5,0)="","",VLOOKUP($C14,'Lot 1'!$A$5:$H$29,5,0))</f>
        <v/>
      </c>
      <c r="I14" s="2" t="str">
        <f>IF(VLOOKUP($C14,'Lot 1'!$A$5:$H$29,6,0)="","",VLOOKUP($C14,'Lot 1'!$A$5:$H$29,6,0))</f>
        <v/>
      </c>
      <c r="J14" s="6" t="str">
        <f t="shared" si="0"/>
        <v/>
      </c>
    </row>
    <row r="15" spans="1:10" ht="50.1" customHeight="1" x14ac:dyDescent="0.25">
      <c r="A15" s="2">
        <v>1</v>
      </c>
      <c r="B15" s="2" t="s">
        <v>60</v>
      </c>
      <c r="C15" s="2" t="s">
        <v>26</v>
      </c>
      <c r="D15" s="2">
        <v>1</v>
      </c>
      <c r="E15" s="2" t="s">
        <v>39</v>
      </c>
      <c r="F15" s="2" t="str">
        <f>IF(VLOOKUP(C15,'Lot 1'!A14:H38,3,0)="","",VLOOKUP(C15,'Lot 1'!A14:H38,3,0))</f>
        <v/>
      </c>
      <c r="G15" s="2" t="str">
        <f>IF(VLOOKUP($C15,'Lot 1'!$A$5:$H$29,4,0)="","",VLOOKUP($C15,'Lot 1'!$A$5:$H$29,4,0))</f>
        <v/>
      </c>
      <c r="H15" s="2" t="str">
        <f>IF(VLOOKUP($C15,'Lot 1'!$A$5:$H$29,5,0)="","",VLOOKUP($C15,'Lot 1'!$A$5:$H$29,5,0))</f>
        <v/>
      </c>
      <c r="I15" s="2" t="str">
        <f>IF(VLOOKUP($C15,'Lot 1'!$A$5:$H$29,6,0)="","",VLOOKUP($C15,'Lot 1'!$A$5:$H$29,6,0))</f>
        <v/>
      </c>
      <c r="J15" s="6" t="str">
        <f t="shared" si="0"/>
        <v/>
      </c>
    </row>
    <row r="16" spans="1:10" ht="50.1" customHeight="1" x14ac:dyDescent="0.25">
      <c r="A16" s="2">
        <v>1</v>
      </c>
      <c r="B16" s="2" t="s">
        <v>60</v>
      </c>
      <c r="C16" s="2" t="s">
        <v>13</v>
      </c>
      <c r="D16" s="2">
        <v>1</v>
      </c>
      <c r="E16" s="2" t="s">
        <v>39</v>
      </c>
      <c r="F16" s="2" t="str">
        <f>IF(VLOOKUP(C16,'Lot 1'!A15:H39,3,0)="","",VLOOKUP(C16,'Lot 1'!A15:H39,3,0))</f>
        <v/>
      </c>
      <c r="G16" s="2" t="str">
        <f>IF(VLOOKUP($C16,'Lot 1'!$A$5:$H$29,4,0)="","",VLOOKUP($C16,'Lot 1'!$A$5:$H$29,4,0))</f>
        <v/>
      </c>
      <c r="H16" s="2" t="str">
        <f>IF(VLOOKUP($C16,'Lot 1'!$A$5:$H$29,5,0)="","",VLOOKUP($C16,'Lot 1'!$A$5:$H$29,5,0))</f>
        <v/>
      </c>
      <c r="I16" s="2" t="str">
        <f>IF(VLOOKUP($C16,'Lot 1'!$A$5:$H$29,6,0)="","",VLOOKUP($C16,'Lot 1'!$A$5:$H$29,6,0))</f>
        <v/>
      </c>
      <c r="J16" s="6" t="str">
        <f t="shared" si="0"/>
        <v/>
      </c>
    </row>
    <row r="17" spans="1:10" ht="50.1" customHeight="1" x14ac:dyDescent="0.25">
      <c r="A17" s="2">
        <v>1</v>
      </c>
      <c r="B17" s="2" t="s">
        <v>60</v>
      </c>
      <c r="C17" s="2" t="s">
        <v>67</v>
      </c>
      <c r="D17" s="2">
        <v>1</v>
      </c>
      <c r="E17" s="2" t="s">
        <v>39</v>
      </c>
      <c r="F17" s="2" t="str">
        <f>IF(VLOOKUP(C17,'Lot 1'!A16:H40,3,0)="","",VLOOKUP(C17,'Lot 1'!A16:H40,3,0))</f>
        <v/>
      </c>
      <c r="G17" s="2" t="str">
        <f>IF(VLOOKUP($C17,'Lot 1'!$A$5:$H$29,4,0)="","",VLOOKUP($C17,'Lot 1'!$A$5:$H$29,4,0))</f>
        <v/>
      </c>
      <c r="H17" s="2" t="str">
        <f>IF(VLOOKUP($C17,'Lot 1'!$A$5:$H$29,5,0)="","",VLOOKUP($C17,'Lot 1'!$A$5:$H$29,5,0))</f>
        <v/>
      </c>
      <c r="I17" s="2" t="str">
        <f>IF(VLOOKUP($C17,'Lot 1'!$A$5:$H$29,6,0)="","",VLOOKUP($C17,'Lot 1'!$A$5:$H$29,6,0))</f>
        <v/>
      </c>
      <c r="J17" s="6" t="str">
        <f t="shared" si="0"/>
        <v/>
      </c>
    </row>
    <row r="18" spans="1:10" ht="50.1" customHeight="1" x14ac:dyDescent="0.25">
      <c r="A18" s="2">
        <v>1</v>
      </c>
      <c r="B18" s="2" t="s">
        <v>60</v>
      </c>
      <c r="C18" s="2" t="s">
        <v>5</v>
      </c>
      <c r="D18" s="2">
        <v>2</v>
      </c>
      <c r="E18" s="2" t="s">
        <v>39</v>
      </c>
      <c r="F18" s="2" t="str">
        <f>IF(VLOOKUP(C18,'Lot 1'!A17:H41,3,0)="","",VLOOKUP(C18,'Lot 1'!A17:H41,3,0))</f>
        <v/>
      </c>
      <c r="G18" s="2" t="str">
        <f>IF(VLOOKUP($C18,'Lot 1'!$A$5:$H$29,4,0)="","",VLOOKUP($C18,'Lot 1'!$A$5:$H$29,4,0))</f>
        <v/>
      </c>
      <c r="H18" s="2" t="str">
        <f>IF(VLOOKUP($C18,'Lot 1'!$A$5:$H$29,5,0)="","",VLOOKUP($C18,'Lot 1'!$A$5:$H$29,5,0))</f>
        <v/>
      </c>
      <c r="I18" s="2" t="str">
        <f>IF(VLOOKUP($C18,'Lot 1'!$A$5:$H$29,6,0)="","",VLOOKUP($C18,'Lot 1'!$A$5:$H$29,6,0))</f>
        <v/>
      </c>
      <c r="J18" s="6" t="str">
        <f t="shared" si="0"/>
        <v/>
      </c>
    </row>
    <row r="19" spans="1:10" ht="50.1" customHeight="1" x14ac:dyDescent="0.25">
      <c r="A19" s="2">
        <v>1</v>
      </c>
      <c r="B19" s="2" t="s">
        <v>60</v>
      </c>
      <c r="C19" s="2" t="s">
        <v>68</v>
      </c>
      <c r="D19" s="2">
        <v>1</v>
      </c>
      <c r="E19" s="2" t="s">
        <v>39</v>
      </c>
      <c r="F19" s="2" t="str">
        <f>IF(VLOOKUP(C19,'Lot 1'!A18:H42,3,0)="","",VLOOKUP(C19,'Lot 1'!A18:H42,3,0))</f>
        <v/>
      </c>
      <c r="G19" s="2" t="str">
        <f>IF(VLOOKUP($C19,'Lot 1'!$A$5:$H$29,4,0)="","",VLOOKUP($C19,'Lot 1'!$A$5:$H$29,4,0))</f>
        <v/>
      </c>
      <c r="H19" s="2" t="str">
        <f>IF(VLOOKUP($C19,'Lot 1'!$A$5:$H$29,5,0)="","",VLOOKUP($C19,'Lot 1'!$A$5:$H$29,5,0))</f>
        <v/>
      </c>
      <c r="I19" s="2" t="str">
        <f>IF(VLOOKUP($C19,'Lot 1'!$A$5:$H$29,6,0)="","",VLOOKUP($C19,'Lot 1'!$A$5:$H$29,6,0))</f>
        <v/>
      </c>
      <c r="J19" s="6" t="str">
        <f t="shared" si="0"/>
        <v/>
      </c>
    </row>
    <row r="20" spans="1:10" ht="50.1" customHeight="1" x14ac:dyDescent="0.25">
      <c r="A20" s="2">
        <v>1</v>
      </c>
      <c r="B20" s="2" t="s">
        <v>60</v>
      </c>
      <c r="C20" s="2" t="s">
        <v>20</v>
      </c>
      <c r="D20" s="2">
        <v>1</v>
      </c>
      <c r="E20" s="2" t="s">
        <v>39</v>
      </c>
      <c r="F20" s="2" t="str">
        <f>IF(VLOOKUP(C20,'Lot 1'!A19:H43,3,0)="","",VLOOKUP(C20,'Lot 1'!A19:H43,3,0))</f>
        <v/>
      </c>
      <c r="G20" s="2" t="str">
        <f>IF(VLOOKUP($C20,'Lot 1'!$A$5:$H$29,4,0)="","",VLOOKUP($C20,'Lot 1'!$A$5:$H$29,4,0))</f>
        <v/>
      </c>
      <c r="H20" s="2" t="str">
        <f>IF(VLOOKUP($C20,'Lot 1'!$A$5:$H$29,5,0)="","",VLOOKUP($C20,'Lot 1'!$A$5:$H$29,5,0))</f>
        <v/>
      </c>
      <c r="I20" s="2" t="str">
        <f>IF(VLOOKUP($C20,'Lot 1'!$A$5:$H$29,6,0)="","",VLOOKUP($C20,'Lot 1'!$A$5:$H$29,6,0))</f>
        <v/>
      </c>
      <c r="J20" s="6" t="str">
        <f t="shared" si="0"/>
        <v/>
      </c>
    </row>
    <row r="21" spans="1:10" ht="50.1" customHeight="1" x14ac:dyDescent="0.25">
      <c r="A21" s="2">
        <v>1</v>
      </c>
      <c r="B21" s="2" t="s">
        <v>60</v>
      </c>
      <c r="C21" s="2" t="s">
        <v>25</v>
      </c>
      <c r="D21" s="2">
        <v>5</v>
      </c>
      <c r="E21" s="2" t="s">
        <v>39</v>
      </c>
      <c r="F21" s="2" t="str">
        <f>IF(VLOOKUP(C21,'Lot 1'!A20:H44,3,0)="","",VLOOKUP(C21,'Lot 1'!A20:H44,3,0))</f>
        <v/>
      </c>
      <c r="G21" s="2" t="str">
        <f>IF(VLOOKUP($C21,'Lot 1'!$A$5:$H$29,4,0)="","",VLOOKUP($C21,'Lot 1'!$A$5:$H$29,4,0))</f>
        <v/>
      </c>
      <c r="H21" s="2" t="str">
        <f>IF(VLOOKUP($C21,'Lot 1'!$A$5:$H$29,5,0)="","",VLOOKUP($C21,'Lot 1'!$A$5:$H$29,5,0))</f>
        <v/>
      </c>
      <c r="I21" s="2" t="str">
        <f>IF(VLOOKUP($C21,'Lot 1'!$A$5:$H$29,6,0)="","",VLOOKUP($C21,'Lot 1'!$A$5:$H$29,6,0))</f>
        <v/>
      </c>
      <c r="J21" s="6" t="str">
        <f t="shared" si="0"/>
        <v/>
      </c>
    </row>
    <row r="22" spans="1:10" ht="50.1" customHeight="1" x14ac:dyDescent="0.25">
      <c r="A22" s="2">
        <v>1</v>
      </c>
      <c r="B22" s="2" t="s">
        <v>60</v>
      </c>
      <c r="C22" s="2" t="s">
        <v>43</v>
      </c>
      <c r="D22" s="2">
        <v>3</v>
      </c>
      <c r="E22" s="2" t="s">
        <v>44</v>
      </c>
      <c r="F22" s="2" t="str">
        <f>IF(VLOOKUP(C22,'Lot 1'!A21:H45,3,0)="","",VLOOKUP(C22,'Lot 1'!A21:H45,3,0))</f>
        <v/>
      </c>
      <c r="G22" s="2" t="str">
        <f>IF(VLOOKUP($C22,'Lot 1'!$A$5:$H$29,4,0)="","",VLOOKUP($C22,'Lot 1'!$A$5:$H$29,4,0))</f>
        <v/>
      </c>
      <c r="H22" s="2" t="str">
        <f>IF(VLOOKUP($C22,'Lot 1'!$A$5:$H$29,5,0)="","",VLOOKUP($C22,'Lot 1'!$A$5:$H$29,5,0))</f>
        <v/>
      </c>
      <c r="I22" s="2" t="str">
        <f>IF(VLOOKUP($C22,'Lot 1'!$A$5:$H$29,6,0)="","",VLOOKUP($C22,'Lot 1'!$A$5:$H$29,6,0))</f>
        <v/>
      </c>
      <c r="J22" s="6" t="str">
        <f t="shared" si="0"/>
        <v/>
      </c>
    </row>
    <row r="23" spans="1:10" ht="50.1" customHeight="1" x14ac:dyDescent="0.25">
      <c r="A23" s="2">
        <v>1</v>
      </c>
      <c r="B23" s="2" t="s">
        <v>60</v>
      </c>
      <c r="C23" s="2" t="s">
        <v>6</v>
      </c>
      <c r="D23" s="2">
        <v>3</v>
      </c>
      <c r="E23" s="2" t="s">
        <v>39</v>
      </c>
      <c r="F23" s="2" t="str">
        <f>IF(VLOOKUP(C23,'Lot 1'!A22:H46,3,0)="","",VLOOKUP(C23,'Lot 1'!A22:H46,3,0))</f>
        <v/>
      </c>
      <c r="G23" s="2" t="str">
        <f>IF(VLOOKUP($C23,'Lot 1'!$A$5:$H$29,4,0)="","",VLOOKUP($C23,'Lot 1'!$A$5:$H$29,4,0))</f>
        <v/>
      </c>
      <c r="H23" s="2" t="str">
        <f>IF(VLOOKUP($C23,'Lot 1'!$A$5:$H$29,5,0)="","",VLOOKUP($C23,'Lot 1'!$A$5:$H$29,5,0))</f>
        <v/>
      </c>
      <c r="I23" s="2" t="str">
        <f>IF(VLOOKUP($C23,'Lot 1'!$A$5:$H$29,6,0)="","",VLOOKUP($C23,'Lot 1'!$A$5:$H$29,6,0))</f>
        <v/>
      </c>
      <c r="J23" s="6" t="str">
        <f t="shared" si="0"/>
        <v/>
      </c>
    </row>
    <row r="24" spans="1:10" ht="50.1" customHeight="1" x14ac:dyDescent="0.25">
      <c r="A24" s="2">
        <v>1</v>
      </c>
      <c r="B24" s="2" t="s">
        <v>60</v>
      </c>
      <c r="C24" s="2" t="s">
        <v>7</v>
      </c>
      <c r="D24" s="2">
        <v>1</v>
      </c>
      <c r="E24" s="2" t="s">
        <v>39</v>
      </c>
      <c r="F24" s="2" t="str">
        <f>IF(VLOOKUP(C24,'Lot 1'!A23:H47,3,0)="","",VLOOKUP(C24,'Lot 1'!A23:H47,3,0))</f>
        <v/>
      </c>
      <c r="G24" s="2" t="str">
        <f>IF(VLOOKUP($C24,'Lot 1'!$A$5:$H$29,4,0)="","",VLOOKUP($C24,'Lot 1'!$A$5:$H$29,4,0))</f>
        <v/>
      </c>
      <c r="H24" s="2" t="str">
        <f>IF(VLOOKUP($C24,'Lot 1'!$A$5:$H$29,5,0)="","",VLOOKUP($C24,'Lot 1'!$A$5:$H$29,5,0))</f>
        <v/>
      </c>
      <c r="I24" s="2" t="str">
        <f>IF(VLOOKUP($C24,'Lot 1'!$A$5:$H$29,6,0)="","",VLOOKUP($C24,'Lot 1'!$A$5:$H$29,6,0))</f>
        <v/>
      </c>
      <c r="J24" s="6" t="str">
        <f t="shared" si="0"/>
        <v/>
      </c>
    </row>
    <row r="25" spans="1:10" ht="50.1" customHeight="1" x14ac:dyDescent="0.25">
      <c r="A25" s="2">
        <v>1</v>
      </c>
      <c r="B25" s="2" t="s">
        <v>60</v>
      </c>
      <c r="C25" s="2" t="s">
        <v>22</v>
      </c>
      <c r="D25" s="2">
        <f>8/4</f>
        <v>2</v>
      </c>
      <c r="E25" s="2" t="s">
        <v>39</v>
      </c>
      <c r="F25" s="2" t="str">
        <f>IF(VLOOKUP(C25,'Lot 1'!A24:H48,3,0)="","",VLOOKUP(C25,'Lot 1'!A24:H48,3,0))</f>
        <v/>
      </c>
      <c r="G25" s="2" t="str">
        <f>IF(VLOOKUP($C25,'Lot 1'!$A$5:$H$29,4,0)="","",VLOOKUP($C25,'Lot 1'!$A$5:$H$29,4,0))</f>
        <v/>
      </c>
      <c r="H25" s="2" t="str">
        <f>IF(VLOOKUP($C25,'Lot 1'!$A$5:$H$29,5,0)="","",VLOOKUP($C25,'Lot 1'!$A$5:$H$29,5,0))</f>
        <v/>
      </c>
      <c r="I25" s="2" t="str">
        <f>IF(VLOOKUP($C25,'Lot 1'!$A$5:$H$29,6,0)="","",VLOOKUP($C25,'Lot 1'!$A$5:$H$29,6,0))</f>
        <v/>
      </c>
      <c r="J25" s="6" t="str">
        <f t="shared" si="0"/>
        <v/>
      </c>
    </row>
    <row r="26" spans="1:10" ht="50.1" customHeight="1" x14ac:dyDescent="0.25">
      <c r="A26" s="2">
        <v>1</v>
      </c>
      <c r="B26" s="2" t="s">
        <v>60</v>
      </c>
      <c r="C26" s="2" t="s">
        <v>3</v>
      </c>
      <c r="D26" s="2">
        <v>1</v>
      </c>
      <c r="E26" s="2" t="s">
        <v>39</v>
      </c>
      <c r="F26" s="2" t="str">
        <f>IF(VLOOKUP(C26,'Lot 1'!A25:H49,3,0)="","",VLOOKUP(C26,'Lot 1'!A25:H49,3,0))</f>
        <v/>
      </c>
      <c r="G26" s="2" t="str">
        <f>IF(VLOOKUP($C26,'Lot 1'!$A$5:$H$29,4,0)="","",VLOOKUP($C26,'Lot 1'!$A$5:$H$29,4,0))</f>
        <v/>
      </c>
      <c r="H26" s="2" t="str">
        <f>IF(VLOOKUP($C26,'Lot 1'!$A$5:$H$29,5,0)="","",VLOOKUP($C26,'Lot 1'!$A$5:$H$29,5,0))</f>
        <v/>
      </c>
      <c r="I26" s="2" t="str">
        <f>IF(VLOOKUP($C26,'Lot 1'!$A$5:$H$29,6,0)="","",VLOOKUP($C26,'Lot 1'!$A$5:$H$29,6,0))</f>
        <v/>
      </c>
      <c r="J26" s="6" t="str">
        <f t="shared" si="0"/>
        <v/>
      </c>
    </row>
    <row r="27" spans="1:10" ht="50.1" customHeight="1" x14ac:dyDescent="0.25">
      <c r="A27" s="2">
        <v>1</v>
      </c>
      <c r="B27" s="2" t="s">
        <v>60</v>
      </c>
      <c r="C27" s="2" t="s">
        <v>4</v>
      </c>
      <c r="D27" s="2">
        <v>2</v>
      </c>
      <c r="E27" s="2" t="s">
        <v>42</v>
      </c>
      <c r="F27" s="2" t="str">
        <f>IF(VLOOKUP(C27,'Lot 1'!A26:H50,3,0)="","",VLOOKUP(C27,'Lot 1'!A26:H50,3,0))</f>
        <v/>
      </c>
      <c r="G27" s="2" t="str">
        <f>IF(VLOOKUP($C27,'Lot 1'!$A$5:$H$29,4,0)="","",VLOOKUP($C27,'Lot 1'!$A$5:$H$29,4,0))</f>
        <v/>
      </c>
      <c r="H27" s="2" t="str">
        <f>IF(VLOOKUP($C27,'Lot 1'!$A$5:$H$29,5,0)="","",VLOOKUP($C27,'Lot 1'!$A$5:$H$29,5,0))</f>
        <v/>
      </c>
      <c r="I27" s="2" t="str">
        <f>IF(VLOOKUP($C27,'Lot 1'!$A$5:$H$29,6,0)="","",VLOOKUP($C27,'Lot 1'!$A$5:$H$29,6,0))</f>
        <v/>
      </c>
      <c r="J27" s="6" t="str">
        <f t="shared" si="0"/>
        <v/>
      </c>
    </row>
    <row r="28" spans="1:10" ht="50.1" customHeight="1" x14ac:dyDescent="0.25">
      <c r="A28" s="2">
        <v>1</v>
      </c>
      <c r="B28" s="2" t="s">
        <v>60</v>
      </c>
      <c r="C28" s="2" t="s">
        <v>21</v>
      </c>
      <c r="D28" s="2">
        <v>1</v>
      </c>
      <c r="E28" s="2" t="s">
        <v>39</v>
      </c>
      <c r="F28" s="2" t="str">
        <f>IF(VLOOKUP(C28,'Lot 1'!A27:H51,3,0)="","",VLOOKUP(C28,'Lot 1'!A27:H51,3,0))</f>
        <v/>
      </c>
      <c r="G28" s="2" t="str">
        <f>IF(VLOOKUP($C28,'Lot 1'!$A$5:$H$29,4,0)="","",VLOOKUP($C28,'Lot 1'!$A$5:$H$29,4,0))</f>
        <v/>
      </c>
      <c r="H28" s="2" t="str">
        <f>IF(VLOOKUP($C28,'Lot 1'!$A$5:$H$29,5,0)="","",VLOOKUP($C28,'Lot 1'!$A$5:$H$29,5,0))</f>
        <v/>
      </c>
      <c r="I28" s="2" t="str">
        <f>IF(VLOOKUP($C28,'Lot 1'!$A$5:$H$29,6,0)="","",VLOOKUP($C28,'Lot 1'!$A$5:$H$29,6,0))</f>
        <v/>
      </c>
      <c r="J28" s="6" t="str">
        <f t="shared" si="0"/>
        <v/>
      </c>
    </row>
    <row r="29" spans="1:10" ht="50.1" customHeight="1" x14ac:dyDescent="0.25">
      <c r="A29" s="2">
        <v>1</v>
      </c>
      <c r="B29" s="2" t="s">
        <v>60</v>
      </c>
      <c r="C29" s="2" t="s">
        <v>9</v>
      </c>
      <c r="D29" s="2">
        <v>1</v>
      </c>
      <c r="E29" s="2" t="s">
        <v>39</v>
      </c>
      <c r="F29" s="2" t="str">
        <f>IF(VLOOKUP(C29,'Lot 1'!A28:H52,3,0)="","",VLOOKUP(C29,'Lot 1'!A28:H52,3,0))</f>
        <v/>
      </c>
      <c r="G29" s="2" t="str">
        <f>IF(VLOOKUP($C29,'Lot 1'!$A$5:$H$29,4,0)="","",VLOOKUP($C29,'Lot 1'!$A$5:$H$29,4,0))</f>
        <v/>
      </c>
      <c r="H29" s="2" t="str">
        <f>IF(VLOOKUP($C29,'Lot 1'!$A$5:$H$29,5,0)="","",VLOOKUP($C29,'Lot 1'!$A$5:$H$29,5,0))</f>
        <v/>
      </c>
      <c r="I29" s="2" t="str">
        <f>IF(VLOOKUP($C29,'Lot 1'!$A$5:$H$29,6,0)="","",VLOOKUP($C29,'Lot 1'!$A$5:$H$29,6,0))</f>
        <v/>
      </c>
      <c r="J29" s="6" t="str">
        <f t="shared" si="0"/>
        <v/>
      </c>
    </row>
    <row r="30" spans="1:10" ht="50.1" customHeight="1" x14ac:dyDescent="0.25">
      <c r="A30" s="2">
        <v>1</v>
      </c>
      <c r="B30" s="2" t="s">
        <v>60</v>
      </c>
      <c r="C30" s="2" t="s">
        <v>8</v>
      </c>
      <c r="D30" s="2">
        <v>1</v>
      </c>
      <c r="E30" s="2" t="s">
        <v>39</v>
      </c>
      <c r="F30" s="2" t="str">
        <f>IF(VLOOKUP(C30,'Lot 1'!A29:H53,3,0)="","",VLOOKUP(C30,'Lot 1'!A29:H53,3,0))</f>
        <v/>
      </c>
      <c r="G30" s="2" t="str">
        <f>IF(VLOOKUP($C30,'Lot 1'!$A$5:$H$29,4,0)="","",VLOOKUP($C30,'Lot 1'!$A$5:$H$29,4,0))</f>
        <v/>
      </c>
      <c r="H30" s="2" t="str">
        <f>IF(VLOOKUP($C30,'Lot 1'!$A$5:$H$29,5,0)="","",VLOOKUP($C30,'Lot 1'!$A$5:$H$29,5,0))</f>
        <v/>
      </c>
      <c r="I30" s="2" t="str">
        <f>IF(VLOOKUP($C30,'Lot 1'!$A$5:$H$29,6,0)="","",VLOOKUP($C30,'Lot 1'!$A$5:$H$29,6,0))</f>
        <v/>
      </c>
      <c r="J30" s="6" t="str">
        <f t="shared" si="0"/>
        <v/>
      </c>
    </row>
    <row r="31" spans="1:10" ht="54" customHeight="1" x14ac:dyDescent="0.25">
      <c r="F31" s="4"/>
      <c r="G31" s="4"/>
      <c r="H31" s="4"/>
      <c r="I31" s="4"/>
      <c r="J31" s="4"/>
    </row>
    <row r="32" spans="1:10" ht="50.1" customHeight="1" x14ac:dyDescent="0.25">
      <c r="C32" s="8" t="s">
        <v>16</v>
      </c>
      <c r="D32" s="8"/>
      <c r="E32" s="9"/>
      <c r="F32" s="16" t="str">
        <f>IF('Lot 1'!C31="","",'Lot 1'!C31)</f>
        <v/>
      </c>
      <c r="G32" s="17"/>
      <c r="H32" s="17"/>
      <c r="I32" s="17"/>
      <c r="J32" s="18"/>
    </row>
  </sheetData>
  <sortState ref="C5:M26">
    <sortCondition ref="C5"/>
  </sortState>
  <mergeCells count="4">
    <mergeCell ref="C32:E32"/>
    <mergeCell ref="A1:J1"/>
    <mergeCell ref="C3:J3"/>
    <mergeCell ref="F32:J3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70" zoomScaleNormal="70" workbookViewId="0">
      <selection sqref="A1:H1"/>
    </sheetView>
  </sheetViews>
  <sheetFormatPr baseColWidth="10" defaultRowHeight="15" x14ac:dyDescent="0.25"/>
  <cols>
    <col min="1" max="2" width="30.7109375" customWidth="1"/>
    <col min="3" max="8" width="25.7109375" customWidth="1"/>
  </cols>
  <sheetData>
    <row r="1" spans="1:8" ht="99.95" customHeight="1" thickBot="1" x14ac:dyDescent="0.3">
      <c r="A1" s="10" t="s">
        <v>48</v>
      </c>
      <c r="B1" s="11"/>
      <c r="C1" s="11"/>
      <c r="D1" s="11"/>
      <c r="E1" s="11"/>
      <c r="F1" s="11"/>
      <c r="G1" s="11"/>
      <c r="H1" s="12"/>
    </row>
    <row r="4" spans="1:8" ht="99.95" customHeight="1" x14ac:dyDescent="0.25">
      <c r="A4" s="1" t="s">
        <v>2</v>
      </c>
      <c r="B4" s="1" t="s">
        <v>17</v>
      </c>
      <c r="C4" s="1" t="s">
        <v>1</v>
      </c>
      <c r="D4" s="1" t="s">
        <v>0</v>
      </c>
      <c r="E4" s="1" t="s">
        <v>51</v>
      </c>
      <c r="F4" s="1" t="s">
        <v>37</v>
      </c>
      <c r="G4" s="1" t="s">
        <v>45</v>
      </c>
      <c r="H4" s="1" t="s">
        <v>64</v>
      </c>
    </row>
    <row r="5" spans="1:8" ht="50.1" customHeight="1" x14ac:dyDescent="0.25">
      <c r="A5" s="2" t="s">
        <v>69</v>
      </c>
      <c r="B5" s="2" t="s">
        <v>39</v>
      </c>
      <c r="C5" s="2"/>
      <c r="D5" s="2"/>
      <c r="E5" s="3"/>
      <c r="F5" s="3"/>
      <c r="G5" s="2"/>
      <c r="H5" s="2"/>
    </row>
    <row r="6" spans="1:8" ht="50.1" customHeight="1" x14ac:dyDescent="0.25">
      <c r="A6" s="2" t="s">
        <v>70</v>
      </c>
      <c r="B6" s="2" t="s">
        <v>39</v>
      </c>
      <c r="C6" s="2"/>
      <c r="D6" s="2"/>
      <c r="E6" s="3"/>
      <c r="F6" s="3"/>
      <c r="G6" s="2"/>
      <c r="H6" s="2"/>
    </row>
    <row r="7" spans="1:8" ht="50.1" customHeight="1" x14ac:dyDescent="0.25">
      <c r="A7" s="2" t="s">
        <v>71</v>
      </c>
      <c r="B7" s="2" t="s">
        <v>39</v>
      </c>
      <c r="C7" s="2"/>
      <c r="D7" s="2"/>
      <c r="E7" s="3"/>
      <c r="F7" s="3"/>
      <c r="G7" s="2"/>
      <c r="H7" s="2"/>
    </row>
    <row r="8" spans="1:8" ht="50.1" customHeight="1" x14ac:dyDescent="0.25">
      <c r="A8" s="2" t="s">
        <v>72</v>
      </c>
      <c r="B8" s="2" t="s">
        <v>39</v>
      </c>
      <c r="C8" s="2"/>
      <c r="D8" s="2"/>
      <c r="E8" s="3"/>
      <c r="F8" s="3"/>
      <c r="G8" s="2"/>
      <c r="H8" s="2"/>
    </row>
    <row r="9" spans="1:8" ht="50.1" customHeight="1" x14ac:dyDescent="0.25">
      <c r="A9" s="2" t="s">
        <v>73</v>
      </c>
      <c r="B9" s="2" t="s">
        <v>39</v>
      </c>
      <c r="C9" s="2"/>
      <c r="D9" s="2"/>
      <c r="E9" s="3"/>
      <c r="F9" s="3"/>
      <c r="G9" s="2"/>
      <c r="H9" s="2"/>
    </row>
    <row r="10" spans="1:8" ht="50.1" customHeight="1" x14ac:dyDescent="0.25">
      <c r="A10" s="2" t="s">
        <v>74</v>
      </c>
      <c r="B10" s="2" t="s">
        <v>39</v>
      </c>
      <c r="C10" s="2"/>
      <c r="D10" s="2"/>
      <c r="E10" s="3"/>
      <c r="F10" s="3"/>
      <c r="G10" s="2"/>
      <c r="H10" s="2"/>
    </row>
    <row r="11" spans="1:8" ht="50.1" customHeight="1" x14ac:dyDescent="0.25">
      <c r="A11" s="2" t="s">
        <v>75</v>
      </c>
      <c r="B11" s="2" t="s">
        <v>39</v>
      </c>
      <c r="C11" s="2"/>
      <c r="D11" s="2"/>
      <c r="E11" s="3"/>
      <c r="F11" s="3"/>
      <c r="G11" s="2"/>
      <c r="H11" s="2"/>
    </row>
    <row r="12" spans="1:8" ht="50.1" customHeight="1" x14ac:dyDescent="0.25">
      <c r="A12" s="2" t="s">
        <v>76</v>
      </c>
      <c r="B12" s="2" t="s">
        <v>39</v>
      </c>
      <c r="C12" s="2"/>
      <c r="D12" s="2"/>
      <c r="E12" s="3"/>
      <c r="F12" s="3"/>
      <c r="G12" s="2"/>
      <c r="H12" s="2"/>
    </row>
    <row r="13" spans="1:8" ht="50.1" customHeight="1" x14ac:dyDescent="0.25">
      <c r="A13" s="2" t="s">
        <v>77</v>
      </c>
      <c r="B13" s="2" t="s">
        <v>39</v>
      </c>
      <c r="C13" s="2"/>
      <c r="D13" s="2"/>
      <c r="E13" s="3"/>
      <c r="F13" s="3"/>
      <c r="G13" s="2"/>
      <c r="H13" s="2"/>
    </row>
    <row r="14" spans="1:8" ht="50.1" customHeight="1" x14ac:dyDescent="0.25">
      <c r="A14" s="2" t="s">
        <v>78</v>
      </c>
      <c r="B14" s="2" t="s">
        <v>39</v>
      </c>
      <c r="C14" s="2"/>
      <c r="D14" s="2"/>
      <c r="E14" s="3"/>
      <c r="F14" s="3"/>
      <c r="G14" s="2"/>
      <c r="H14" s="2"/>
    </row>
    <row r="15" spans="1:8" ht="50.1" customHeight="1" x14ac:dyDescent="0.25">
      <c r="A15" s="2" t="s">
        <v>79</v>
      </c>
      <c r="B15" s="2" t="s">
        <v>39</v>
      </c>
      <c r="C15" s="2"/>
      <c r="D15" s="2"/>
      <c r="E15" s="3"/>
      <c r="F15" s="3"/>
      <c r="G15" s="2"/>
      <c r="H15" s="2"/>
    </row>
    <row r="16" spans="1:8" ht="50.1" customHeight="1" x14ac:dyDescent="0.25">
      <c r="A16" s="2" t="s">
        <v>93</v>
      </c>
      <c r="B16" s="2" t="s">
        <v>39</v>
      </c>
      <c r="C16" s="2"/>
      <c r="D16" s="2"/>
      <c r="E16" s="3"/>
      <c r="F16" s="3"/>
      <c r="G16" s="2"/>
      <c r="H16" s="2"/>
    </row>
    <row r="17" spans="1:8" ht="50.1" customHeight="1" x14ac:dyDescent="0.25">
      <c r="A17" s="2" t="s">
        <v>94</v>
      </c>
      <c r="B17" s="2" t="s">
        <v>39</v>
      </c>
      <c r="C17" s="2"/>
      <c r="D17" s="2"/>
      <c r="E17" s="3"/>
      <c r="F17" s="3"/>
      <c r="G17" s="2"/>
      <c r="H17" s="2"/>
    </row>
    <row r="18" spans="1:8" ht="50.1" customHeight="1" x14ac:dyDescent="0.25">
      <c r="A18" s="2" t="s">
        <v>95</v>
      </c>
      <c r="B18" s="2" t="s">
        <v>39</v>
      </c>
      <c r="C18" s="2"/>
      <c r="D18" s="2"/>
      <c r="E18" s="3"/>
      <c r="F18" s="3"/>
      <c r="G18" s="2"/>
      <c r="H18" s="2"/>
    </row>
    <row r="19" spans="1:8" ht="50.1" customHeight="1" x14ac:dyDescent="0.25">
      <c r="A19" s="2" t="s">
        <v>80</v>
      </c>
      <c r="B19" s="2" t="s">
        <v>39</v>
      </c>
      <c r="C19" s="2"/>
      <c r="D19" s="2"/>
      <c r="E19" s="3"/>
      <c r="F19" s="3"/>
      <c r="G19" s="2"/>
      <c r="H19" s="2"/>
    </row>
    <row r="20" spans="1:8" ht="50.1" customHeight="1" x14ac:dyDescent="0.25">
      <c r="A20" s="2" t="s">
        <v>81</v>
      </c>
      <c r="B20" s="2" t="s">
        <v>39</v>
      </c>
      <c r="C20" s="2"/>
      <c r="D20" s="2"/>
      <c r="E20" s="3"/>
      <c r="F20" s="3"/>
      <c r="G20" s="2"/>
      <c r="H20" s="2"/>
    </row>
    <row r="21" spans="1:8" ht="50.1" customHeight="1" x14ac:dyDescent="0.25">
      <c r="A21" s="2" t="s">
        <v>82</v>
      </c>
      <c r="B21" s="2" t="s">
        <v>39</v>
      </c>
      <c r="C21" s="2"/>
      <c r="D21" s="2"/>
      <c r="E21" s="3"/>
      <c r="F21" s="3"/>
      <c r="G21" s="2"/>
      <c r="H21" s="2"/>
    </row>
    <row r="22" spans="1:8" ht="50.1" customHeight="1" x14ac:dyDescent="0.25">
      <c r="A22" s="2" t="s">
        <v>83</v>
      </c>
      <c r="B22" s="2" t="s">
        <v>39</v>
      </c>
      <c r="C22" s="2"/>
      <c r="D22" s="2"/>
      <c r="E22" s="3"/>
      <c r="F22" s="3"/>
      <c r="G22" s="2"/>
      <c r="H22" s="2"/>
    </row>
    <row r="23" spans="1:8" ht="50.1" customHeight="1" x14ac:dyDescent="0.25">
      <c r="A23" s="2" t="s">
        <v>84</v>
      </c>
      <c r="B23" s="2" t="s">
        <v>39</v>
      </c>
      <c r="C23" s="2"/>
      <c r="D23" s="2"/>
      <c r="E23" s="3"/>
      <c r="F23" s="3"/>
      <c r="G23" s="2"/>
      <c r="H23" s="2"/>
    </row>
    <row r="24" spans="1:8" ht="50.1" customHeight="1" x14ac:dyDescent="0.25">
      <c r="A24" s="2" t="s">
        <v>85</v>
      </c>
      <c r="B24" s="2" t="s">
        <v>39</v>
      </c>
      <c r="C24" s="2"/>
      <c r="D24" s="2"/>
      <c r="E24" s="3"/>
      <c r="F24" s="3"/>
      <c r="G24" s="2"/>
      <c r="H24" s="2"/>
    </row>
    <row r="25" spans="1:8" ht="50.1" customHeight="1" x14ac:dyDescent="0.25">
      <c r="A25" s="2" t="s">
        <v>96</v>
      </c>
      <c r="B25" s="2" t="s">
        <v>39</v>
      </c>
      <c r="C25" s="2"/>
      <c r="D25" s="2"/>
      <c r="E25" s="3"/>
      <c r="F25" s="3"/>
      <c r="G25" s="2"/>
      <c r="H25" s="2"/>
    </row>
    <row r="26" spans="1:8" ht="50.1" customHeight="1" x14ac:dyDescent="0.25">
      <c r="A26" s="2" t="s">
        <v>97</v>
      </c>
      <c r="B26" s="2" t="s">
        <v>39</v>
      </c>
      <c r="C26" s="2"/>
      <c r="D26" s="2"/>
      <c r="E26" s="3"/>
      <c r="F26" s="3"/>
      <c r="G26" s="2"/>
      <c r="H26" s="2"/>
    </row>
    <row r="27" spans="1:8" ht="50.1" customHeight="1" x14ac:dyDescent="0.25">
      <c r="A27" s="2" t="s">
        <v>86</v>
      </c>
      <c r="B27" s="2" t="s">
        <v>39</v>
      </c>
      <c r="C27" s="2"/>
      <c r="D27" s="2"/>
      <c r="E27" s="3"/>
      <c r="F27" s="3"/>
      <c r="G27" s="2"/>
      <c r="H27" s="2"/>
    </row>
    <row r="28" spans="1:8" ht="50.1" customHeight="1" x14ac:dyDescent="0.25">
      <c r="A28" s="2" t="s">
        <v>87</v>
      </c>
      <c r="B28" s="2" t="s">
        <v>39</v>
      </c>
      <c r="C28" s="2"/>
      <c r="D28" s="2"/>
      <c r="E28" s="3"/>
      <c r="F28" s="3"/>
      <c r="G28" s="2"/>
      <c r="H28" s="2"/>
    </row>
    <row r="29" spans="1:8" ht="50.1" customHeight="1" x14ac:dyDescent="0.25">
      <c r="A29" s="2" t="s">
        <v>88</v>
      </c>
      <c r="B29" s="2" t="s">
        <v>39</v>
      </c>
      <c r="C29" s="2"/>
      <c r="D29" s="2"/>
      <c r="E29" s="3"/>
      <c r="F29" s="3"/>
      <c r="G29" s="2"/>
      <c r="H29" s="2"/>
    </row>
    <row r="30" spans="1:8" ht="50.1" customHeight="1" x14ac:dyDescent="0.25">
      <c r="A30" s="2" t="s">
        <v>89</v>
      </c>
      <c r="B30" s="2" t="s">
        <v>39</v>
      </c>
      <c r="C30" s="2"/>
      <c r="D30" s="2"/>
      <c r="E30" s="3"/>
      <c r="F30" s="3"/>
      <c r="G30" s="2"/>
      <c r="H30" s="2"/>
    </row>
    <row r="31" spans="1:8" ht="50.1" customHeight="1" x14ac:dyDescent="0.25">
      <c r="A31" s="2" t="s">
        <v>90</v>
      </c>
      <c r="B31" s="2" t="s">
        <v>39</v>
      </c>
      <c r="C31" s="2"/>
      <c r="D31" s="2"/>
      <c r="E31" s="3"/>
      <c r="F31" s="3"/>
      <c r="G31" s="2"/>
      <c r="H31" s="2"/>
    </row>
    <row r="32" spans="1:8" ht="50.1" customHeight="1" x14ac:dyDescent="0.25">
      <c r="A32" s="2" t="s">
        <v>91</v>
      </c>
      <c r="B32" s="2" t="s">
        <v>39</v>
      </c>
      <c r="C32" s="2"/>
      <c r="D32" s="2"/>
      <c r="E32" s="3"/>
      <c r="F32" s="3"/>
      <c r="G32" s="2"/>
      <c r="H32" s="2"/>
    </row>
    <row r="33" spans="1:8" ht="50.1" customHeight="1" x14ac:dyDescent="0.25">
      <c r="A33" s="2" t="s">
        <v>98</v>
      </c>
      <c r="B33" s="2" t="s">
        <v>39</v>
      </c>
      <c r="C33" s="2"/>
      <c r="D33" s="2"/>
      <c r="E33" s="3"/>
      <c r="F33" s="3"/>
      <c r="G33" s="2"/>
      <c r="H33" s="2"/>
    </row>
    <row r="34" spans="1:8" ht="50.1" customHeight="1" x14ac:dyDescent="0.25">
      <c r="A34" s="2" t="s">
        <v>92</v>
      </c>
      <c r="B34" s="2" t="s">
        <v>39</v>
      </c>
      <c r="C34" s="2"/>
      <c r="D34" s="2"/>
      <c r="E34" s="3"/>
      <c r="F34" s="3"/>
      <c r="G34" s="2"/>
      <c r="H34" s="2"/>
    </row>
    <row r="35" spans="1:8" ht="50.1" customHeight="1" x14ac:dyDescent="0.25"/>
    <row r="36" spans="1:8" ht="50.1" customHeight="1" x14ac:dyDescent="0.25">
      <c r="A36" s="8" t="s">
        <v>16</v>
      </c>
      <c r="B36" s="8"/>
      <c r="C36" s="13"/>
      <c r="D36" s="13"/>
      <c r="E36" s="13"/>
      <c r="F36" s="13"/>
      <c r="G36" s="13"/>
      <c r="H36" s="13"/>
    </row>
  </sheetData>
  <sortState ref="A5:J34">
    <sortCondition ref="A5"/>
  </sortState>
  <mergeCells count="3">
    <mergeCell ref="A36:B36"/>
    <mergeCell ref="A1:H1"/>
    <mergeCell ref="C36:H36"/>
  </mergeCells>
  <pageMargins left="0.7" right="0.7" top="0.75" bottom="0.75" header="0.3" footer="0.3"/>
  <pageSetup paperSize="0" orientation="portrait" horizontalDpi="203" verticalDpi="20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C1" zoomScale="80" zoomScaleNormal="80" workbookViewId="0">
      <selection sqref="A1:J1"/>
    </sheetView>
  </sheetViews>
  <sheetFormatPr baseColWidth="10" defaultRowHeight="15" outlineLevelCol="1" x14ac:dyDescent="0.25"/>
  <cols>
    <col min="1" max="2" width="30.7109375" hidden="1" customWidth="1" outlineLevel="1"/>
    <col min="3" max="3" width="30.7109375" customWidth="1" collapsed="1"/>
    <col min="4" max="5" width="30.7109375" customWidth="1"/>
    <col min="6" max="10" width="25.7109375" customWidth="1"/>
  </cols>
  <sheetData>
    <row r="1" spans="1:10" ht="99.95" customHeight="1" thickBot="1" x14ac:dyDescent="0.3">
      <c r="A1" s="10" t="s">
        <v>102</v>
      </c>
      <c r="B1" s="11"/>
      <c r="C1" s="11"/>
      <c r="D1" s="11"/>
      <c r="E1" s="11"/>
      <c r="F1" s="11"/>
      <c r="G1" s="11"/>
      <c r="H1" s="11"/>
      <c r="I1" s="11"/>
      <c r="J1" s="12"/>
    </row>
    <row r="3" spans="1:10" ht="31.5" customHeight="1" x14ac:dyDescent="0.25">
      <c r="C3" s="14" t="s">
        <v>103</v>
      </c>
      <c r="D3" s="15"/>
      <c r="E3" s="15"/>
      <c r="F3" s="15"/>
      <c r="G3" s="15"/>
      <c r="H3" s="15"/>
      <c r="I3" s="15"/>
      <c r="J3" s="15"/>
    </row>
    <row r="5" spans="1:10" ht="99.95" customHeight="1" x14ac:dyDescent="0.25">
      <c r="A5" s="1" t="s">
        <v>58</v>
      </c>
      <c r="B5" s="1" t="s">
        <v>59</v>
      </c>
      <c r="C5" s="1" t="s">
        <v>2</v>
      </c>
      <c r="D5" s="1" t="s">
        <v>47</v>
      </c>
      <c r="E5" s="1" t="s">
        <v>17</v>
      </c>
      <c r="F5" s="1" t="s">
        <v>1</v>
      </c>
      <c r="G5" s="1" t="s">
        <v>0</v>
      </c>
      <c r="H5" s="1" t="s">
        <v>51</v>
      </c>
      <c r="I5" s="1" t="s">
        <v>37</v>
      </c>
      <c r="J5" s="1" t="s">
        <v>63</v>
      </c>
    </row>
    <row r="6" spans="1:10" ht="50.1" customHeight="1" x14ac:dyDescent="0.25">
      <c r="A6" s="2">
        <v>2</v>
      </c>
      <c r="B6" s="2" t="s">
        <v>61</v>
      </c>
      <c r="C6" s="2" t="s">
        <v>69</v>
      </c>
      <c r="D6" s="2">
        <v>1</v>
      </c>
      <c r="E6" s="2" t="s">
        <v>39</v>
      </c>
      <c r="F6" s="2" t="str">
        <f>IF(VLOOKUP($C6,'Lot 2'!$A$5:$H$34,3,0)="","",VLOOKUP($C6,'Lot 2'!$A$5:$H$34,3,0))</f>
        <v/>
      </c>
      <c r="G6" s="2" t="str">
        <f>IF(VLOOKUP($C6,'Lot 2'!$A$5:$H$34,4,0)="","",VLOOKUP($C6,'Lot 2'!$A$5:$H$34,4,0))</f>
        <v/>
      </c>
      <c r="H6" s="2" t="str">
        <f>IF(VLOOKUP($C6,'Lot 2'!$A$5:$H$34,5,0)="","",VLOOKUP($C6,'Lot 2'!$A$5:$H$34,5,0))</f>
        <v/>
      </c>
      <c r="I6" s="2" t="str">
        <f>IF(VLOOKUP($C6,'Lot 2'!$A$5:$H$34,6,0)="","",VLOOKUP($C6,'Lot 2'!$A$5:$H$34,6,0))</f>
        <v/>
      </c>
      <c r="J6" s="6" t="str">
        <f>IF(I6="","",((I6*D6)*4))</f>
        <v/>
      </c>
    </row>
    <row r="7" spans="1:10" ht="50.1" customHeight="1" x14ac:dyDescent="0.25">
      <c r="A7" s="2">
        <v>2</v>
      </c>
      <c r="B7" s="2" t="s">
        <v>61</v>
      </c>
      <c r="C7" s="2" t="s">
        <v>70</v>
      </c>
      <c r="D7" s="2">
        <v>2</v>
      </c>
      <c r="E7" s="2" t="s">
        <v>39</v>
      </c>
      <c r="F7" s="2" t="str">
        <f>IF(VLOOKUP($C7,'Lot 2'!$A$5:$H$34,3,0)="","",VLOOKUP($C7,'Lot 2'!$A$5:$H$34,3,0))</f>
        <v/>
      </c>
      <c r="G7" s="2" t="str">
        <f>IF(VLOOKUP($C7,'Lot 2'!$A$5:$H$34,4,0)="","",VLOOKUP($C7,'Lot 2'!$A$5:$H$34,4,0))</f>
        <v/>
      </c>
      <c r="H7" s="2" t="str">
        <f>IF(VLOOKUP($C7,'Lot 2'!$A$5:$H$34,5,0)="","",VLOOKUP($C7,'Lot 2'!$A$5:$H$34,5,0))</f>
        <v/>
      </c>
      <c r="I7" s="2" t="str">
        <f>IF(VLOOKUP($C7,'Lot 2'!$A$5:$H$34,6,0)="","",VLOOKUP($C7,'Lot 2'!$A$5:$H$34,6,0))</f>
        <v/>
      </c>
      <c r="J7" s="6" t="str">
        <f t="shared" ref="J7:J35" si="0">IF(I7="","",((I7*D7)*4))</f>
        <v/>
      </c>
    </row>
    <row r="8" spans="1:10" ht="50.1" customHeight="1" x14ac:dyDescent="0.25">
      <c r="A8" s="2">
        <v>2</v>
      </c>
      <c r="B8" s="2" t="s">
        <v>61</v>
      </c>
      <c r="C8" s="2" t="s">
        <v>71</v>
      </c>
      <c r="D8" s="2">
        <f>2</f>
        <v>2</v>
      </c>
      <c r="E8" s="2" t="s">
        <v>39</v>
      </c>
      <c r="F8" s="2" t="str">
        <f>IF(VLOOKUP($C8,'Lot 2'!$A$5:$H$34,3,0)="","",VLOOKUP($C8,'Lot 2'!$A$5:$H$34,3,0))</f>
        <v/>
      </c>
      <c r="G8" s="2" t="str">
        <f>IF(VLOOKUP($C8,'Lot 2'!$A$5:$H$34,4,0)="","",VLOOKUP($C8,'Lot 2'!$A$5:$H$34,4,0))</f>
        <v/>
      </c>
      <c r="H8" s="2" t="str">
        <f>IF(VLOOKUP($C8,'Lot 2'!$A$5:$H$34,5,0)="","",VLOOKUP($C8,'Lot 2'!$A$5:$H$34,5,0))</f>
        <v/>
      </c>
      <c r="I8" s="2" t="str">
        <f>IF(VLOOKUP($C8,'Lot 2'!$A$5:$H$34,6,0)="","",VLOOKUP($C8,'Lot 2'!$A$5:$H$34,6,0))</f>
        <v/>
      </c>
      <c r="J8" s="6" t="str">
        <f t="shared" si="0"/>
        <v/>
      </c>
    </row>
    <row r="9" spans="1:10" ht="50.1" customHeight="1" x14ac:dyDescent="0.25">
      <c r="A9" s="2">
        <v>2</v>
      </c>
      <c r="B9" s="2" t="s">
        <v>61</v>
      </c>
      <c r="C9" s="2" t="s">
        <v>72</v>
      </c>
      <c r="D9" s="2">
        <v>1</v>
      </c>
      <c r="E9" s="2" t="s">
        <v>39</v>
      </c>
      <c r="F9" s="2" t="str">
        <f>IF(VLOOKUP($C9,'Lot 2'!$A$5:$H$34,3,0)="","",VLOOKUP($C9,'Lot 2'!$A$5:$H$34,3,0))</f>
        <v/>
      </c>
      <c r="G9" s="2" t="str">
        <f>IF(VLOOKUP($C9,'Lot 2'!$A$5:$H$34,4,0)="","",VLOOKUP($C9,'Lot 2'!$A$5:$H$34,4,0))</f>
        <v/>
      </c>
      <c r="H9" s="2" t="str">
        <f>IF(VLOOKUP($C9,'Lot 2'!$A$5:$H$34,5,0)="","",VLOOKUP($C9,'Lot 2'!$A$5:$H$34,5,0))</f>
        <v/>
      </c>
      <c r="I9" s="2" t="str">
        <f>IF(VLOOKUP($C9,'Lot 2'!$A$5:$H$34,6,0)="","",VLOOKUP($C9,'Lot 2'!$A$5:$H$34,6,0))</f>
        <v/>
      </c>
      <c r="J9" s="6" t="str">
        <f t="shared" si="0"/>
        <v/>
      </c>
    </row>
    <row r="10" spans="1:10" ht="50.1" customHeight="1" x14ac:dyDescent="0.25">
      <c r="A10" s="2">
        <v>2</v>
      </c>
      <c r="B10" s="2" t="s">
        <v>61</v>
      </c>
      <c r="C10" s="2" t="s">
        <v>73</v>
      </c>
      <c r="D10" s="2">
        <v>1</v>
      </c>
      <c r="E10" s="2" t="s">
        <v>39</v>
      </c>
      <c r="F10" s="2" t="str">
        <f>IF(VLOOKUP($C10,'Lot 2'!$A$5:$H$34,3,0)="","",VLOOKUP($C10,'Lot 2'!$A$5:$H$34,3,0))</f>
        <v/>
      </c>
      <c r="G10" s="2" t="str">
        <f>IF(VLOOKUP($C10,'Lot 2'!$A$5:$H$34,4,0)="","",VLOOKUP($C10,'Lot 2'!$A$5:$H$34,4,0))</f>
        <v/>
      </c>
      <c r="H10" s="2" t="str">
        <f>IF(VLOOKUP($C10,'Lot 2'!$A$5:$H$34,5,0)="","",VLOOKUP($C10,'Lot 2'!$A$5:$H$34,5,0))</f>
        <v/>
      </c>
      <c r="I10" s="2" t="str">
        <f>IF(VLOOKUP($C10,'Lot 2'!$A$5:$H$34,6,0)="","",VLOOKUP($C10,'Lot 2'!$A$5:$H$34,6,0))</f>
        <v/>
      </c>
      <c r="J10" s="6" t="str">
        <f t="shared" si="0"/>
        <v/>
      </c>
    </row>
    <row r="11" spans="1:10" ht="50.1" customHeight="1" x14ac:dyDescent="0.25">
      <c r="A11" s="2">
        <v>2</v>
      </c>
      <c r="B11" s="2" t="s">
        <v>61</v>
      </c>
      <c r="C11" s="2" t="s">
        <v>74</v>
      </c>
      <c r="D11" s="2">
        <v>1</v>
      </c>
      <c r="E11" s="2" t="s">
        <v>39</v>
      </c>
      <c r="F11" s="2" t="str">
        <f>IF(VLOOKUP($C11,'Lot 2'!$A$5:$H$34,3,0)="","",VLOOKUP($C11,'Lot 2'!$A$5:$H$34,3,0))</f>
        <v/>
      </c>
      <c r="G11" s="2" t="str">
        <f>IF(VLOOKUP($C11,'Lot 2'!$A$5:$H$34,4,0)="","",VLOOKUP($C11,'Lot 2'!$A$5:$H$34,4,0))</f>
        <v/>
      </c>
      <c r="H11" s="2" t="str">
        <f>IF(VLOOKUP($C11,'Lot 2'!$A$5:$H$34,5,0)="","",VLOOKUP($C11,'Lot 2'!$A$5:$H$34,5,0))</f>
        <v/>
      </c>
      <c r="I11" s="2" t="str">
        <f>IF(VLOOKUP($C11,'Lot 2'!$A$5:$H$34,6,0)="","",VLOOKUP($C11,'Lot 2'!$A$5:$H$34,6,0))</f>
        <v/>
      </c>
      <c r="J11" s="6" t="str">
        <f t="shared" si="0"/>
        <v/>
      </c>
    </row>
    <row r="12" spans="1:10" ht="50.1" customHeight="1" x14ac:dyDescent="0.25">
      <c r="A12" s="2">
        <v>2</v>
      </c>
      <c r="B12" s="2" t="s">
        <v>61</v>
      </c>
      <c r="C12" s="2" t="s">
        <v>75</v>
      </c>
      <c r="D12" s="2">
        <v>1</v>
      </c>
      <c r="E12" s="2" t="s">
        <v>39</v>
      </c>
      <c r="F12" s="2" t="str">
        <f>IF(VLOOKUP($C12,'Lot 2'!$A$5:$H$34,3,0)="","",VLOOKUP($C12,'Lot 2'!$A$5:$H$34,3,0))</f>
        <v/>
      </c>
      <c r="G12" s="2" t="str">
        <f>IF(VLOOKUP($C12,'Lot 2'!$A$5:$H$34,4,0)="","",VLOOKUP($C12,'Lot 2'!$A$5:$H$34,4,0))</f>
        <v/>
      </c>
      <c r="H12" s="2" t="str">
        <f>IF(VLOOKUP($C12,'Lot 2'!$A$5:$H$34,5,0)="","",VLOOKUP($C12,'Lot 2'!$A$5:$H$34,5,0))</f>
        <v/>
      </c>
      <c r="I12" s="2" t="str">
        <f>IF(VLOOKUP($C12,'Lot 2'!$A$5:$H$34,6,0)="","",VLOOKUP($C12,'Lot 2'!$A$5:$H$34,6,0))</f>
        <v/>
      </c>
      <c r="J12" s="6" t="str">
        <f t="shared" si="0"/>
        <v/>
      </c>
    </row>
    <row r="13" spans="1:10" ht="50.1" customHeight="1" x14ac:dyDescent="0.25">
      <c r="A13" s="2">
        <v>2</v>
      </c>
      <c r="B13" s="2" t="s">
        <v>61</v>
      </c>
      <c r="C13" s="2" t="s">
        <v>76</v>
      </c>
      <c r="D13" s="2">
        <v>1</v>
      </c>
      <c r="E13" s="2" t="s">
        <v>39</v>
      </c>
      <c r="F13" s="2" t="str">
        <f>IF(VLOOKUP($C13,'Lot 2'!$A$5:$H$34,3,0)="","",VLOOKUP($C13,'Lot 2'!$A$5:$H$34,3,0))</f>
        <v/>
      </c>
      <c r="G13" s="2" t="str">
        <f>IF(VLOOKUP($C13,'Lot 2'!$A$5:$H$34,4,0)="","",VLOOKUP($C13,'Lot 2'!$A$5:$H$34,4,0))</f>
        <v/>
      </c>
      <c r="H13" s="2" t="str">
        <f>IF(VLOOKUP($C13,'Lot 2'!$A$5:$H$34,5,0)="","",VLOOKUP($C13,'Lot 2'!$A$5:$H$34,5,0))</f>
        <v/>
      </c>
      <c r="I13" s="2" t="str">
        <f>IF(VLOOKUP($C13,'Lot 2'!$A$5:$H$34,6,0)="","",VLOOKUP($C13,'Lot 2'!$A$5:$H$34,6,0))</f>
        <v/>
      </c>
      <c r="J13" s="6" t="str">
        <f t="shared" si="0"/>
        <v/>
      </c>
    </row>
    <row r="14" spans="1:10" ht="50.1" customHeight="1" x14ac:dyDescent="0.25">
      <c r="A14" s="2">
        <v>2</v>
      </c>
      <c r="B14" s="2" t="s">
        <v>61</v>
      </c>
      <c r="C14" s="2" t="s">
        <v>77</v>
      </c>
      <c r="D14" s="2">
        <v>1</v>
      </c>
      <c r="E14" s="2" t="s">
        <v>39</v>
      </c>
      <c r="F14" s="2" t="str">
        <f>IF(VLOOKUP($C14,'Lot 2'!$A$5:$H$34,3,0)="","",VLOOKUP($C14,'Lot 2'!$A$5:$H$34,3,0))</f>
        <v/>
      </c>
      <c r="G14" s="2" t="str">
        <f>IF(VLOOKUP($C14,'Lot 2'!$A$5:$H$34,4,0)="","",VLOOKUP($C14,'Lot 2'!$A$5:$H$34,4,0))</f>
        <v/>
      </c>
      <c r="H14" s="2" t="str">
        <f>IF(VLOOKUP($C14,'Lot 2'!$A$5:$H$34,5,0)="","",VLOOKUP($C14,'Lot 2'!$A$5:$H$34,5,0))</f>
        <v/>
      </c>
      <c r="I14" s="2" t="str">
        <f>IF(VLOOKUP($C14,'Lot 2'!$A$5:$H$34,6,0)="","",VLOOKUP($C14,'Lot 2'!$A$5:$H$34,6,0))</f>
        <v/>
      </c>
      <c r="J14" s="6" t="str">
        <f t="shared" si="0"/>
        <v/>
      </c>
    </row>
    <row r="15" spans="1:10" ht="50.1" customHeight="1" x14ac:dyDescent="0.25">
      <c r="A15" s="2">
        <v>2</v>
      </c>
      <c r="B15" s="2" t="s">
        <v>61</v>
      </c>
      <c r="C15" s="2" t="s">
        <v>78</v>
      </c>
      <c r="D15" s="2">
        <v>1</v>
      </c>
      <c r="E15" s="2" t="s">
        <v>39</v>
      </c>
      <c r="F15" s="2" t="str">
        <f>IF(VLOOKUP($C15,'Lot 2'!$A$5:$H$34,3,0)="","",VLOOKUP($C15,'Lot 2'!$A$5:$H$34,3,0))</f>
        <v/>
      </c>
      <c r="G15" s="2" t="str">
        <f>IF(VLOOKUP($C15,'Lot 2'!$A$5:$H$34,4,0)="","",VLOOKUP($C15,'Lot 2'!$A$5:$H$34,4,0))</f>
        <v/>
      </c>
      <c r="H15" s="2" t="str">
        <f>IF(VLOOKUP($C15,'Lot 2'!$A$5:$H$34,5,0)="","",VLOOKUP($C15,'Lot 2'!$A$5:$H$34,5,0))</f>
        <v/>
      </c>
      <c r="I15" s="2" t="str">
        <f>IF(VLOOKUP($C15,'Lot 2'!$A$5:$H$34,6,0)="","",VLOOKUP($C15,'Lot 2'!$A$5:$H$34,6,0))</f>
        <v/>
      </c>
      <c r="J15" s="6" t="str">
        <f t="shared" si="0"/>
        <v/>
      </c>
    </row>
    <row r="16" spans="1:10" ht="50.1" customHeight="1" x14ac:dyDescent="0.25">
      <c r="A16" s="2">
        <v>2</v>
      </c>
      <c r="B16" s="2" t="s">
        <v>61</v>
      </c>
      <c r="C16" s="2" t="s">
        <v>79</v>
      </c>
      <c r="D16" s="2">
        <v>1</v>
      </c>
      <c r="E16" s="2" t="s">
        <v>39</v>
      </c>
      <c r="F16" s="2" t="str">
        <f>IF(VLOOKUP($C16,'Lot 2'!$A$5:$H$34,3,0)="","",VLOOKUP($C16,'Lot 2'!$A$5:$H$34,3,0))</f>
        <v/>
      </c>
      <c r="G16" s="2" t="str">
        <f>IF(VLOOKUP($C16,'Lot 2'!$A$5:$H$34,4,0)="","",VLOOKUP($C16,'Lot 2'!$A$5:$H$34,4,0))</f>
        <v/>
      </c>
      <c r="H16" s="2" t="str">
        <f>IF(VLOOKUP($C16,'Lot 2'!$A$5:$H$34,5,0)="","",VLOOKUP($C16,'Lot 2'!$A$5:$H$34,5,0))</f>
        <v/>
      </c>
      <c r="I16" s="2" t="str">
        <f>IF(VLOOKUP($C16,'Lot 2'!$A$5:$H$34,6,0)="","",VLOOKUP($C16,'Lot 2'!$A$5:$H$34,6,0))</f>
        <v/>
      </c>
      <c r="J16" s="6" t="str">
        <f t="shared" si="0"/>
        <v/>
      </c>
    </row>
    <row r="17" spans="1:10" ht="50.1" customHeight="1" x14ac:dyDescent="0.25">
      <c r="A17" s="2">
        <v>2</v>
      </c>
      <c r="B17" s="2" t="s">
        <v>61</v>
      </c>
      <c r="C17" s="2" t="s">
        <v>93</v>
      </c>
      <c r="D17" s="2">
        <v>2</v>
      </c>
      <c r="E17" s="2" t="s">
        <v>39</v>
      </c>
      <c r="F17" s="2" t="str">
        <f>IF(VLOOKUP($C17,'Lot 2'!$A$5:$H$34,3,0)="","",VLOOKUP($C17,'Lot 2'!$A$5:$H$34,3,0))</f>
        <v/>
      </c>
      <c r="G17" s="2" t="str">
        <f>IF(VLOOKUP($C17,'Lot 2'!$A$5:$H$34,4,0)="","",VLOOKUP($C17,'Lot 2'!$A$5:$H$34,4,0))</f>
        <v/>
      </c>
      <c r="H17" s="2" t="str">
        <f>IF(VLOOKUP($C17,'Lot 2'!$A$5:$H$34,5,0)="","",VLOOKUP($C17,'Lot 2'!$A$5:$H$34,5,0))</f>
        <v/>
      </c>
      <c r="I17" s="2" t="str">
        <f>IF(VLOOKUP($C17,'Lot 2'!$A$5:$H$34,6,0)="","",VLOOKUP($C17,'Lot 2'!$A$5:$H$34,6,0))</f>
        <v/>
      </c>
      <c r="J17" s="6" t="str">
        <f t="shared" si="0"/>
        <v/>
      </c>
    </row>
    <row r="18" spans="1:10" ht="50.1" customHeight="1" x14ac:dyDescent="0.25">
      <c r="A18" s="2">
        <v>2</v>
      </c>
      <c r="B18" s="2" t="s">
        <v>61</v>
      </c>
      <c r="C18" s="2" t="s">
        <v>94</v>
      </c>
      <c r="D18" s="2">
        <v>2</v>
      </c>
      <c r="E18" s="2" t="s">
        <v>39</v>
      </c>
      <c r="F18" s="2" t="str">
        <f>IF(VLOOKUP($C18,'Lot 2'!$A$5:$H$34,3,0)="","",VLOOKUP($C18,'Lot 2'!$A$5:$H$34,3,0))</f>
        <v/>
      </c>
      <c r="G18" s="2" t="str">
        <f>IF(VLOOKUP($C18,'Lot 2'!$A$5:$H$34,4,0)="","",VLOOKUP($C18,'Lot 2'!$A$5:$H$34,4,0))</f>
        <v/>
      </c>
      <c r="H18" s="2" t="str">
        <f>IF(VLOOKUP($C18,'Lot 2'!$A$5:$H$34,5,0)="","",VLOOKUP($C18,'Lot 2'!$A$5:$H$34,5,0))</f>
        <v/>
      </c>
      <c r="I18" s="2" t="str">
        <f>IF(VLOOKUP($C18,'Lot 2'!$A$5:$H$34,6,0)="","",VLOOKUP($C18,'Lot 2'!$A$5:$H$34,6,0))</f>
        <v/>
      </c>
      <c r="J18" s="6" t="str">
        <f t="shared" si="0"/>
        <v/>
      </c>
    </row>
    <row r="19" spans="1:10" ht="50.1" customHeight="1" x14ac:dyDescent="0.25">
      <c r="A19" s="2">
        <v>2</v>
      </c>
      <c r="B19" s="2" t="s">
        <v>61</v>
      </c>
      <c r="C19" s="2" t="s">
        <v>95</v>
      </c>
      <c r="D19" s="2">
        <v>2</v>
      </c>
      <c r="E19" s="2" t="s">
        <v>39</v>
      </c>
      <c r="F19" s="2" t="str">
        <f>IF(VLOOKUP($C19,'Lot 2'!$A$5:$H$34,3,0)="","",VLOOKUP($C19,'Lot 2'!$A$5:$H$34,3,0))</f>
        <v/>
      </c>
      <c r="G19" s="2" t="str">
        <f>IF(VLOOKUP($C19,'Lot 2'!$A$5:$H$34,4,0)="","",VLOOKUP($C19,'Lot 2'!$A$5:$H$34,4,0))</f>
        <v/>
      </c>
      <c r="H19" s="2" t="str">
        <f>IF(VLOOKUP($C19,'Lot 2'!$A$5:$H$34,5,0)="","",VLOOKUP($C19,'Lot 2'!$A$5:$H$34,5,0))</f>
        <v/>
      </c>
      <c r="I19" s="2" t="str">
        <f>IF(VLOOKUP($C19,'Lot 2'!$A$5:$H$34,6,0)="","",VLOOKUP($C19,'Lot 2'!$A$5:$H$34,6,0))</f>
        <v/>
      </c>
      <c r="J19" s="6" t="str">
        <f t="shared" si="0"/>
        <v/>
      </c>
    </row>
    <row r="20" spans="1:10" ht="50.1" customHeight="1" x14ac:dyDescent="0.25">
      <c r="A20" s="2">
        <v>2</v>
      </c>
      <c r="B20" s="2" t="s">
        <v>61</v>
      </c>
      <c r="C20" s="2" t="s">
        <v>80</v>
      </c>
      <c r="D20" s="2">
        <v>1</v>
      </c>
      <c r="E20" s="2" t="s">
        <v>39</v>
      </c>
      <c r="F20" s="2" t="str">
        <f>IF(VLOOKUP($C20,'Lot 2'!$A$5:$H$34,3,0)="","",VLOOKUP($C20,'Lot 2'!$A$5:$H$34,3,0))</f>
        <v/>
      </c>
      <c r="G20" s="2" t="str">
        <f>IF(VLOOKUP($C20,'Lot 2'!$A$5:$H$34,4,0)="","",VLOOKUP($C20,'Lot 2'!$A$5:$H$34,4,0))</f>
        <v/>
      </c>
      <c r="H20" s="2" t="str">
        <f>IF(VLOOKUP($C20,'Lot 2'!$A$5:$H$34,5,0)="","",VLOOKUP($C20,'Lot 2'!$A$5:$H$34,5,0))</f>
        <v/>
      </c>
      <c r="I20" s="2" t="str">
        <f>IF(VLOOKUP($C20,'Lot 2'!$A$5:$H$34,6,0)="","",VLOOKUP($C20,'Lot 2'!$A$5:$H$34,6,0))</f>
        <v/>
      </c>
      <c r="J20" s="6" t="str">
        <f t="shared" si="0"/>
        <v/>
      </c>
    </row>
    <row r="21" spans="1:10" ht="50.1" customHeight="1" x14ac:dyDescent="0.25">
      <c r="A21" s="2">
        <v>2</v>
      </c>
      <c r="B21" s="2" t="s">
        <v>61</v>
      </c>
      <c r="C21" s="2" t="s">
        <v>81</v>
      </c>
      <c r="D21" s="2">
        <v>2</v>
      </c>
      <c r="E21" s="2" t="s">
        <v>39</v>
      </c>
      <c r="F21" s="2" t="str">
        <f>IF(VLOOKUP($C21,'Lot 2'!$A$5:$H$34,3,0)="","",VLOOKUP($C21,'Lot 2'!$A$5:$H$34,3,0))</f>
        <v/>
      </c>
      <c r="G21" s="2" t="str">
        <f>IF(VLOOKUP($C21,'Lot 2'!$A$5:$H$34,4,0)="","",VLOOKUP($C21,'Lot 2'!$A$5:$H$34,4,0))</f>
        <v/>
      </c>
      <c r="H21" s="2" t="str">
        <f>IF(VLOOKUP($C21,'Lot 2'!$A$5:$H$34,5,0)="","",VLOOKUP($C21,'Lot 2'!$A$5:$H$34,5,0))</f>
        <v/>
      </c>
      <c r="I21" s="2" t="str">
        <f>IF(VLOOKUP($C21,'Lot 2'!$A$5:$H$34,6,0)="","",VLOOKUP($C21,'Lot 2'!$A$5:$H$34,6,0))</f>
        <v/>
      </c>
      <c r="J21" s="6" t="str">
        <f t="shared" si="0"/>
        <v/>
      </c>
    </row>
    <row r="22" spans="1:10" ht="50.1" customHeight="1" x14ac:dyDescent="0.25">
      <c r="A22" s="2">
        <v>2</v>
      </c>
      <c r="B22" s="2" t="s">
        <v>61</v>
      </c>
      <c r="C22" s="2" t="s">
        <v>82</v>
      </c>
      <c r="D22" s="2">
        <v>1</v>
      </c>
      <c r="E22" s="2" t="s">
        <v>39</v>
      </c>
      <c r="F22" s="2" t="str">
        <f>IF(VLOOKUP($C22,'Lot 2'!$A$5:$H$34,3,0)="","",VLOOKUP($C22,'Lot 2'!$A$5:$H$34,3,0))</f>
        <v/>
      </c>
      <c r="G22" s="2" t="str">
        <f>IF(VLOOKUP($C22,'Lot 2'!$A$5:$H$34,4,0)="","",VLOOKUP($C22,'Lot 2'!$A$5:$H$34,4,0))</f>
        <v/>
      </c>
      <c r="H22" s="2" t="str">
        <f>IF(VLOOKUP($C22,'Lot 2'!$A$5:$H$34,5,0)="","",VLOOKUP($C22,'Lot 2'!$A$5:$H$34,5,0))</f>
        <v/>
      </c>
      <c r="I22" s="2" t="str">
        <f>IF(VLOOKUP($C22,'Lot 2'!$A$5:$H$34,6,0)="","",VLOOKUP($C22,'Lot 2'!$A$5:$H$34,6,0))</f>
        <v/>
      </c>
      <c r="J22" s="6" t="str">
        <f t="shared" si="0"/>
        <v/>
      </c>
    </row>
    <row r="23" spans="1:10" ht="50.1" customHeight="1" x14ac:dyDescent="0.25">
      <c r="A23" s="2">
        <v>2</v>
      </c>
      <c r="B23" s="2" t="s">
        <v>61</v>
      </c>
      <c r="C23" s="2" t="s">
        <v>83</v>
      </c>
      <c r="D23" s="2">
        <v>1</v>
      </c>
      <c r="E23" s="2" t="s">
        <v>39</v>
      </c>
      <c r="F23" s="2" t="str">
        <f>IF(VLOOKUP($C23,'Lot 2'!$A$5:$H$34,3,0)="","",VLOOKUP($C23,'Lot 2'!$A$5:$H$34,3,0))</f>
        <v/>
      </c>
      <c r="G23" s="2" t="str">
        <f>IF(VLOOKUP($C23,'Lot 2'!$A$5:$H$34,4,0)="","",VLOOKUP($C23,'Lot 2'!$A$5:$H$34,4,0))</f>
        <v/>
      </c>
      <c r="H23" s="2" t="str">
        <f>IF(VLOOKUP($C23,'Lot 2'!$A$5:$H$34,5,0)="","",VLOOKUP($C23,'Lot 2'!$A$5:$H$34,5,0))</f>
        <v/>
      </c>
      <c r="I23" s="2" t="str">
        <f>IF(VLOOKUP($C23,'Lot 2'!$A$5:$H$34,6,0)="","",VLOOKUP($C23,'Lot 2'!$A$5:$H$34,6,0))</f>
        <v/>
      </c>
      <c r="J23" s="6" t="str">
        <f t="shared" si="0"/>
        <v/>
      </c>
    </row>
    <row r="24" spans="1:10" ht="50.1" customHeight="1" x14ac:dyDescent="0.25">
      <c r="A24" s="2">
        <v>2</v>
      </c>
      <c r="B24" s="2" t="s">
        <v>61</v>
      </c>
      <c r="C24" s="2" t="s">
        <v>84</v>
      </c>
      <c r="D24" s="2">
        <v>2</v>
      </c>
      <c r="E24" s="2" t="s">
        <v>39</v>
      </c>
      <c r="F24" s="2" t="str">
        <f>IF(VLOOKUP($C24,'Lot 2'!$A$5:$H$34,3,0)="","",VLOOKUP($C24,'Lot 2'!$A$5:$H$34,3,0))</f>
        <v/>
      </c>
      <c r="G24" s="2" t="str">
        <f>IF(VLOOKUP($C24,'Lot 2'!$A$5:$H$34,4,0)="","",VLOOKUP($C24,'Lot 2'!$A$5:$H$34,4,0))</f>
        <v/>
      </c>
      <c r="H24" s="2" t="str">
        <f>IF(VLOOKUP($C24,'Lot 2'!$A$5:$H$34,5,0)="","",VLOOKUP($C24,'Lot 2'!$A$5:$H$34,5,0))</f>
        <v/>
      </c>
      <c r="I24" s="2" t="str">
        <f>IF(VLOOKUP($C24,'Lot 2'!$A$5:$H$34,6,0)="","",VLOOKUP($C24,'Lot 2'!$A$5:$H$34,6,0))</f>
        <v/>
      </c>
      <c r="J24" s="6" t="str">
        <f t="shared" si="0"/>
        <v/>
      </c>
    </row>
    <row r="25" spans="1:10" ht="50.1" customHeight="1" x14ac:dyDescent="0.25">
      <c r="A25" s="2">
        <v>2</v>
      </c>
      <c r="B25" s="2" t="s">
        <v>61</v>
      </c>
      <c r="C25" s="2" t="s">
        <v>85</v>
      </c>
      <c r="D25" s="2">
        <v>2</v>
      </c>
      <c r="E25" s="2" t="s">
        <v>39</v>
      </c>
      <c r="F25" s="2" t="str">
        <f>IF(VLOOKUP($C25,'Lot 2'!$A$5:$H$34,3,0)="","",VLOOKUP($C25,'Lot 2'!$A$5:$H$34,3,0))</f>
        <v/>
      </c>
      <c r="G25" s="2" t="str">
        <f>IF(VLOOKUP($C25,'Lot 2'!$A$5:$H$34,4,0)="","",VLOOKUP($C25,'Lot 2'!$A$5:$H$34,4,0))</f>
        <v/>
      </c>
      <c r="H25" s="2" t="str">
        <f>IF(VLOOKUP($C25,'Lot 2'!$A$5:$H$34,5,0)="","",VLOOKUP($C25,'Lot 2'!$A$5:$H$34,5,0))</f>
        <v/>
      </c>
      <c r="I25" s="2" t="str">
        <f>IF(VLOOKUP($C25,'Lot 2'!$A$5:$H$34,6,0)="","",VLOOKUP($C25,'Lot 2'!$A$5:$H$34,6,0))</f>
        <v/>
      </c>
      <c r="J25" s="6" t="str">
        <f t="shared" si="0"/>
        <v/>
      </c>
    </row>
    <row r="26" spans="1:10" ht="50.1" customHeight="1" x14ac:dyDescent="0.25">
      <c r="A26" s="2">
        <v>2</v>
      </c>
      <c r="B26" s="2" t="s">
        <v>61</v>
      </c>
      <c r="C26" s="2" t="s">
        <v>96</v>
      </c>
      <c r="D26" s="2">
        <v>1</v>
      </c>
      <c r="E26" s="2" t="s">
        <v>39</v>
      </c>
      <c r="F26" s="2" t="str">
        <f>IF(VLOOKUP($C26,'Lot 2'!$A$5:$H$34,3,0)="","",VLOOKUP($C26,'Lot 2'!$A$5:$H$34,3,0))</f>
        <v/>
      </c>
      <c r="G26" s="2" t="str">
        <f>IF(VLOOKUP($C26,'Lot 2'!$A$5:$H$34,4,0)="","",VLOOKUP($C26,'Lot 2'!$A$5:$H$34,4,0))</f>
        <v/>
      </c>
      <c r="H26" s="2" t="str">
        <f>IF(VLOOKUP($C26,'Lot 2'!$A$5:$H$34,5,0)="","",VLOOKUP($C26,'Lot 2'!$A$5:$H$34,5,0))</f>
        <v/>
      </c>
      <c r="I26" s="2" t="str">
        <f>IF(VLOOKUP($C26,'Lot 2'!$A$5:$H$34,6,0)="","",VLOOKUP($C26,'Lot 2'!$A$5:$H$34,6,0))</f>
        <v/>
      </c>
      <c r="J26" s="6" t="str">
        <f t="shared" si="0"/>
        <v/>
      </c>
    </row>
    <row r="27" spans="1:10" ht="50.1" customHeight="1" x14ac:dyDescent="0.25">
      <c r="A27" s="2">
        <v>2</v>
      </c>
      <c r="B27" s="2" t="s">
        <v>61</v>
      </c>
      <c r="C27" s="2" t="s">
        <v>97</v>
      </c>
      <c r="D27" s="2">
        <v>1</v>
      </c>
      <c r="E27" s="2" t="s">
        <v>39</v>
      </c>
      <c r="F27" s="2" t="str">
        <f>IF(VLOOKUP($C27,'Lot 2'!$A$5:$H$34,3,0)="","",VLOOKUP($C27,'Lot 2'!$A$5:$H$34,3,0))</f>
        <v/>
      </c>
      <c r="G27" s="2" t="str">
        <f>IF(VLOOKUP($C27,'Lot 2'!$A$5:$H$34,4,0)="","",VLOOKUP($C27,'Lot 2'!$A$5:$H$34,4,0))</f>
        <v/>
      </c>
      <c r="H27" s="2" t="str">
        <f>IF(VLOOKUP($C27,'Lot 2'!$A$5:$H$34,5,0)="","",VLOOKUP($C27,'Lot 2'!$A$5:$H$34,5,0))</f>
        <v/>
      </c>
      <c r="I27" s="2" t="str">
        <f>IF(VLOOKUP($C27,'Lot 2'!$A$5:$H$34,6,0)="","",VLOOKUP($C27,'Lot 2'!$A$5:$H$34,6,0))</f>
        <v/>
      </c>
      <c r="J27" s="6" t="str">
        <f t="shared" si="0"/>
        <v/>
      </c>
    </row>
    <row r="28" spans="1:10" ht="50.1" customHeight="1" x14ac:dyDescent="0.25">
      <c r="A28" s="2">
        <v>2</v>
      </c>
      <c r="B28" s="2" t="s">
        <v>61</v>
      </c>
      <c r="C28" s="2" t="s">
        <v>86</v>
      </c>
      <c r="D28" s="2">
        <v>1</v>
      </c>
      <c r="E28" s="2" t="s">
        <v>39</v>
      </c>
      <c r="F28" s="2" t="str">
        <f>IF(VLOOKUP($C28,'Lot 2'!$A$5:$H$34,3,0)="","",VLOOKUP($C28,'Lot 2'!$A$5:$H$34,3,0))</f>
        <v/>
      </c>
      <c r="G28" s="2" t="str">
        <f>IF(VLOOKUP($C28,'Lot 2'!$A$5:$H$34,4,0)="","",VLOOKUP($C28,'Lot 2'!$A$5:$H$34,4,0))</f>
        <v/>
      </c>
      <c r="H28" s="2" t="str">
        <f>IF(VLOOKUP($C28,'Lot 2'!$A$5:$H$34,5,0)="","",VLOOKUP($C28,'Lot 2'!$A$5:$H$34,5,0))</f>
        <v/>
      </c>
      <c r="I28" s="2" t="str">
        <f>IF(VLOOKUP($C28,'Lot 2'!$A$5:$H$34,6,0)="","",VLOOKUP($C28,'Lot 2'!$A$5:$H$34,6,0))</f>
        <v/>
      </c>
      <c r="J28" s="6" t="str">
        <f t="shared" si="0"/>
        <v/>
      </c>
    </row>
    <row r="29" spans="1:10" ht="50.1" customHeight="1" x14ac:dyDescent="0.25">
      <c r="A29" s="2">
        <v>2</v>
      </c>
      <c r="B29" s="2" t="s">
        <v>61</v>
      </c>
      <c r="C29" s="2" t="s">
        <v>87</v>
      </c>
      <c r="D29" s="2">
        <v>2</v>
      </c>
      <c r="E29" s="2" t="s">
        <v>39</v>
      </c>
      <c r="F29" s="2" t="str">
        <f>IF(VLOOKUP($C29,'Lot 2'!$A$5:$H$34,3,0)="","",VLOOKUP($C29,'Lot 2'!$A$5:$H$34,3,0))</f>
        <v/>
      </c>
      <c r="G29" s="2" t="str">
        <f>IF(VLOOKUP($C29,'Lot 2'!$A$5:$H$34,4,0)="","",VLOOKUP($C29,'Lot 2'!$A$5:$H$34,4,0))</f>
        <v/>
      </c>
      <c r="H29" s="2" t="str">
        <f>IF(VLOOKUP($C29,'Lot 2'!$A$5:$H$34,5,0)="","",VLOOKUP($C29,'Lot 2'!$A$5:$H$34,5,0))</f>
        <v/>
      </c>
      <c r="I29" s="2" t="str">
        <f>IF(VLOOKUP($C29,'Lot 2'!$A$5:$H$34,6,0)="","",VLOOKUP($C29,'Lot 2'!$A$5:$H$34,6,0))</f>
        <v/>
      </c>
      <c r="J29" s="6" t="str">
        <f t="shared" si="0"/>
        <v/>
      </c>
    </row>
    <row r="30" spans="1:10" ht="50.1" customHeight="1" x14ac:dyDescent="0.25">
      <c r="A30" s="2">
        <v>2</v>
      </c>
      <c r="B30" s="2" t="s">
        <v>61</v>
      </c>
      <c r="C30" s="2" t="s">
        <v>88</v>
      </c>
      <c r="D30" s="2">
        <v>1</v>
      </c>
      <c r="E30" s="2" t="s">
        <v>39</v>
      </c>
      <c r="F30" s="2" t="str">
        <f>IF(VLOOKUP($C30,'Lot 2'!$A$5:$H$34,3,0)="","",VLOOKUP($C30,'Lot 2'!$A$5:$H$34,3,0))</f>
        <v/>
      </c>
      <c r="G30" s="2" t="str">
        <f>IF(VLOOKUP($C30,'Lot 2'!$A$5:$H$34,4,0)="","",VLOOKUP($C30,'Lot 2'!$A$5:$H$34,4,0))</f>
        <v/>
      </c>
      <c r="H30" s="2" t="str">
        <f>IF(VLOOKUP($C30,'Lot 2'!$A$5:$H$34,5,0)="","",VLOOKUP($C30,'Lot 2'!$A$5:$H$34,5,0))</f>
        <v/>
      </c>
      <c r="I30" s="2" t="str">
        <f>IF(VLOOKUP($C30,'Lot 2'!$A$5:$H$34,6,0)="","",VLOOKUP($C30,'Lot 2'!$A$5:$H$34,6,0))</f>
        <v/>
      </c>
      <c r="J30" s="6" t="str">
        <f t="shared" si="0"/>
        <v/>
      </c>
    </row>
    <row r="31" spans="1:10" ht="50.1" customHeight="1" x14ac:dyDescent="0.25">
      <c r="A31" s="2">
        <v>2</v>
      </c>
      <c r="B31" s="2" t="s">
        <v>61</v>
      </c>
      <c r="C31" s="2" t="s">
        <v>89</v>
      </c>
      <c r="D31" s="2">
        <v>1</v>
      </c>
      <c r="E31" s="2" t="s">
        <v>39</v>
      </c>
      <c r="F31" s="2" t="str">
        <f>IF(VLOOKUP($C31,'Lot 2'!$A$5:$H$34,3,0)="","",VLOOKUP($C31,'Lot 2'!$A$5:$H$34,3,0))</f>
        <v/>
      </c>
      <c r="G31" s="2" t="str">
        <f>IF(VLOOKUP($C31,'Lot 2'!$A$5:$H$34,4,0)="","",VLOOKUP($C31,'Lot 2'!$A$5:$H$34,4,0))</f>
        <v/>
      </c>
      <c r="H31" s="2" t="str">
        <f>IF(VLOOKUP($C31,'Lot 2'!$A$5:$H$34,5,0)="","",VLOOKUP($C31,'Lot 2'!$A$5:$H$34,5,0))</f>
        <v/>
      </c>
      <c r="I31" s="2" t="str">
        <f>IF(VLOOKUP($C31,'Lot 2'!$A$5:$H$34,6,0)="","",VLOOKUP($C31,'Lot 2'!$A$5:$H$34,6,0))</f>
        <v/>
      </c>
      <c r="J31" s="6" t="str">
        <f t="shared" si="0"/>
        <v/>
      </c>
    </row>
    <row r="32" spans="1:10" ht="50.1" customHeight="1" x14ac:dyDescent="0.25">
      <c r="A32" s="2">
        <v>2</v>
      </c>
      <c r="B32" s="2" t="s">
        <v>61</v>
      </c>
      <c r="C32" s="2" t="s">
        <v>90</v>
      </c>
      <c r="D32" s="2">
        <v>2</v>
      </c>
      <c r="E32" s="2" t="s">
        <v>39</v>
      </c>
      <c r="F32" s="2" t="str">
        <f>IF(VLOOKUP($C32,'Lot 2'!$A$5:$H$34,3,0)="","",VLOOKUP($C32,'Lot 2'!$A$5:$H$34,3,0))</f>
        <v/>
      </c>
      <c r="G32" s="2" t="str">
        <f>IF(VLOOKUP($C32,'Lot 2'!$A$5:$H$34,4,0)="","",VLOOKUP($C32,'Lot 2'!$A$5:$H$34,4,0))</f>
        <v/>
      </c>
      <c r="H32" s="2" t="str">
        <f>IF(VLOOKUP($C32,'Lot 2'!$A$5:$H$34,5,0)="","",VLOOKUP($C32,'Lot 2'!$A$5:$H$34,5,0))</f>
        <v/>
      </c>
      <c r="I32" s="2" t="str">
        <f>IF(VLOOKUP($C32,'Lot 2'!$A$5:$H$34,6,0)="","",VLOOKUP($C32,'Lot 2'!$A$5:$H$34,6,0))</f>
        <v/>
      </c>
      <c r="J32" s="6" t="str">
        <f t="shared" si="0"/>
        <v/>
      </c>
    </row>
    <row r="33" spans="1:10" ht="50.1" customHeight="1" x14ac:dyDescent="0.25">
      <c r="A33" s="2">
        <v>2</v>
      </c>
      <c r="B33" s="2" t="s">
        <v>61</v>
      </c>
      <c r="C33" s="2" t="s">
        <v>91</v>
      </c>
      <c r="D33" s="2">
        <v>1</v>
      </c>
      <c r="E33" s="2" t="s">
        <v>39</v>
      </c>
      <c r="F33" s="2" t="str">
        <f>IF(VLOOKUP($C33,'Lot 2'!$A$5:$H$34,3,0)="","",VLOOKUP($C33,'Lot 2'!$A$5:$H$34,3,0))</f>
        <v/>
      </c>
      <c r="G33" s="2" t="str">
        <f>IF(VLOOKUP($C33,'Lot 2'!$A$5:$H$34,4,0)="","",VLOOKUP($C33,'Lot 2'!$A$5:$H$34,4,0))</f>
        <v/>
      </c>
      <c r="H33" s="2" t="str">
        <f>IF(VLOOKUP($C33,'Lot 2'!$A$5:$H$34,5,0)="","",VLOOKUP($C33,'Lot 2'!$A$5:$H$34,5,0))</f>
        <v/>
      </c>
      <c r="I33" s="2" t="str">
        <f>IF(VLOOKUP($C33,'Lot 2'!$A$5:$H$34,6,0)="","",VLOOKUP($C33,'Lot 2'!$A$5:$H$34,6,0))</f>
        <v/>
      </c>
      <c r="J33" s="6" t="str">
        <f t="shared" si="0"/>
        <v/>
      </c>
    </row>
    <row r="34" spans="1:10" ht="50.1" customHeight="1" x14ac:dyDescent="0.25">
      <c r="A34" s="2">
        <v>2</v>
      </c>
      <c r="B34" s="2" t="s">
        <v>61</v>
      </c>
      <c r="C34" s="2" t="s">
        <v>98</v>
      </c>
      <c r="D34" s="2">
        <v>3</v>
      </c>
      <c r="E34" s="2" t="s">
        <v>39</v>
      </c>
      <c r="F34" s="2" t="str">
        <f>IF(VLOOKUP($C34,'Lot 2'!$A$5:$H$34,3,0)="","",VLOOKUP($C34,'Lot 2'!$A$5:$H$34,3,0))</f>
        <v/>
      </c>
      <c r="G34" s="2" t="str">
        <f>IF(VLOOKUP($C34,'Lot 2'!$A$5:$H$34,4,0)="","",VLOOKUP($C34,'Lot 2'!$A$5:$H$34,4,0))</f>
        <v/>
      </c>
      <c r="H34" s="2" t="str">
        <f>IF(VLOOKUP($C34,'Lot 2'!$A$5:$H$34,5,0)="","",VLOOKUP($C34,'Lot 2'!$A$5:$H$34,5,0))</f>
        <v/>
      </c>
      <c r="I34" s="2" t="str">
        <f>IF(VLOOKUP($C34,'Lot 2'!$A$5:$H$34,6,0)="","",VLOOKUP($C34,'Lot 2'!$A$5:$H$34,6,0))</f>
        <v/>
      </c>
      <c r="J34" s="6" t="str">
        <f t="shared" si="0"/>
        <v/>
      </c>
    </row>
    <row r="35" spans="1:10" ht="50.1" customHeight="1" x14ac:dyDescent="0.25">
      <c r="A35" s="2">
        <v>2</v>
      </c>
      <c r="B35" s="2" t="s">
        <v>61</v>
      </c>
      <c r="C35" s="2" t="s">
        <v>92</v>
      </c>
      <c r="D35" s="2">
        <v>3</v>
      </c>
      <c r="E35" s="2" t="s">
        <v>39</v>
      </c>
      <c r="F35" s="2" t="str">
        <f>IF(VLOOKUP($C35,'Lot 2'!$A$5:$H$34,3,0)="","",VLOOKUP($C35,'Lot 2'!$A$5:$H$34,3,0))</f>
        <v/>
      </c>
      <c r="G35" s="2" t="str">
        <f>IF(VLOOKUP($C35,'Lot 2'!$A$5:$H$34,4,0)="","",VLOOKUP($C35,'Lot 2'!$A$5:$H$34,4,0))</f>
        <v/>
      </c>
      <c r="H35" s="2" t="str">
        <f>IF(VLOOKUP($C35,'Lot 2'!$A$5:$H$34,5,0)="","",VLOOKUP($C35,'Lot 2'!$A$5:$H$34,5,0))</f>
        <v/>
      </c>
      <c r="I35" s="2" t="str">
        <f>IF(VLOOKUP($C35,'Lot 2'!$A$5:$H$34,6,0)="","",VLOOKUP($C35,'Lot 2'!$A$5:$H$34,6,0))</f>
        <v/>
      </c>
      <c r="J35" s="6" t="str">
        <f t="shared" si="0"/>
        <v/>
      </c>
    </row>
    <row r="36" spans="1:10" ht="50.1" customHeight="1" x14ac:dyDescent="0.25"/>
    <row r="37" spans="1:10" ht="50.1" customHeight="1" x14ac:dyDescent="0.25">
      <c r="C37" s="8" t="s">
        <v>16</v>
      </c>
      <c r="D37" s="8"/>
      <c r="E37" s="9"/>
      <c r="F37" s="16" t="str">
        <f>IF('Lot 2'!C36="","",'Lot 2'!C36)</f>
        <v/>
      </c>
      <c r="G37" s="17"/>
      <c r="H37" s="17"/>
      <c r="I37" s="17"/>
      <c r="J37" s="18"/>
    </row>
  </sheetData>
  <sortState ref="C5:M34">
    <sortCondition ref="C5"/>
  </sortState>
  <mergeCells count="4">
    <mergeCell ref="C37:E37"/>
    <mergeCell ref="A1:J1"/>
    <mergeCell ref="C3:J3"/>
    <mergeCell ref="F37:J3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zoomScale="60" zoomScaleNormal="60" workbookViewId="0">
      <selection sqref="A1:I1"/>
    </sheetView>
  </sheetViews>
  <sheetFormatPr baseColWidth="10" defaultRowHeight="15" x14ac:dyDescent="0.25"/>
  <cols>
    <col min="1" max="2" width="30.7109375" customWidth="1"/>
    <col min="3" max="9" width="25.7109375" customWidth="1"/>
  </cols>
  <sheetData>
    <row r="1" spans="1:9" ht="99.95" customHeight="1" thickBot="1" x14ac:dyDescent="0.3">
      <c r="A1" s="10" t="s">
        <v>52</v>
      </c>
      <c r="B1" s="11"/>
      <c r="C1" s="11"/>
      <c r="D1" s="11"/>
      <c r="E1" s="11"/>
      <c r="F1" s="11"/>
      <c r="G1" s="11"/>
      <c r="H1" s="11"/>
      <c r="I1" s="12"/>
    </row>
    <row r="4" spans="1:9" ht="60" x14ac:dyDescent="0.25">
      <c r="A4" s="1" t="s">
        <v>2</v>
      </c>
      <c r="B4" s="1" t="s">
        <v>17</v>
      </c>
      <c r="C4" s="1" t="s">
        <v>1</v>
      </c>
      <c r="D4" s="1" t="s">
        <v>0</v>
      </c>
      <c r="E4" s="1" t="s">
        <v>36</v>
      </c>
      <c r="F4" s="1" t="s">
        <v>37</v>
      </c>
      <c r="G4" s="1" t="s">
        <v>45</v>
      </c>
      <c r="H4" s="1" t="s">
        <v>64</v>
      </c>
      <c r="I4" s="1" t="s">
        <v>35</v>
      </c>
    </row>
    <row r="5" spans="1:9" ht="50.1" customHeight="1" x14ac:dyDescent="0.25">
      <c r="A5" s="2" t="s">
        <v>28</v>
      </c>
      <c r="B5" s="2" t="s">
        <v>39</v>
      </c>
      <c r="C5" s="2"/>
      <c r="D5" s="2"/>
      <c r="E5" s="3"/>
      <c r="F5" s="3"/>
      <c r="G5" s="2"/>
      <c r="H5" s="2"/>
      <c r="I5" s="2"/>
    </row>
    <row r="6" spans="1:9" ht="50.1" customHeight="1" x14ac:dyDescent="0.25">
      <c r="A6" s="2" t="s">
        <v>27</v>
      </c>
      <c r="B6" s="2" t="s">
        <v>39</v>
      </c>
      <c r="C6" s="2"/>
      <c r="D6" s="2"/>
      <c r="E6" s="3"/>
      <c r="F6" s="3"/>
      <c r="G6" s="2"/>
      <c r="H6" s="2"/>
      <c r="I6" s="2"/>
    </row>
    <row r="7" spans="1:9" ht="50.1" customHeight="1" x14ac:dyDescent="0.25">
      <c r="A7" s="2" t="s">
        <v>15</v>
      </c>
      <c r="B7" s="2" t="s">
        <v>39</v>
      </c>
      <c r="C7" s="2"/>
      <c r="D7" s="2"/>
      <c r="E7" s="3"/>
      <c r="F7" s="3"/>
      <c r="G7" s="2"/>
      <c r="H7" s="2"/>
      <c r="I7" s="2"/>
    </row>
    <row r="8" spans="1:9" ht="50.1" customHeight="1" x14ac:dyDescent="0.25">
      <c r="A8" s="2" t="s">
        <v>32</v>
      </c>
      <c r="B8" s="2" t="s">
        <v>39</v>
      </c>
      <c r="C8" s="2"/>
      <c r="D8" s="2"/>
      <c r="E8" s="3"/>
      <c r="F8" s="3"/>
      <c r="G8" s="2"/>
      <c r="H8" s="2"/>
      <c r="I8" s="2"/>
    </row>
    <row r="9" spans="1:9" ht="50.1" customHeight="1" x14ac:dyDescent="0.25">
      <c r="A9" s="2" t="s">
        <v>23</v>
      </c>
      <c r="B9" s="2" t="s">
        <v>39</v>
      </c>
      <c r="C9" s="2"/>
      <c r="D9" s="2"/>
      <c r="E9" s="3"/>
      <c r="F9" s="3"/>
      <c r="G9" s="2"/>
      <c r="H9" s="2"/>
      <c r="I9" s="2"/>
    </row>
    <row r="10" spans="1:9" ht="50.1" customHeight="1" x14ac:dyDescent="0.25">
      <c r="A10" s="2" t="s">
        <v>29</v>
      </c>
      <c r="B10" s="2" t="s">
        <v>39</v>
      </c>
      <c r="C10" s="2"/>
      <c r="D10" s="2"/>
      <c r="E10" s="3"/>
      <c r="F10" s="3"/>
      <c r="G10" s="2"/>
      <c r="H10" s="2"/>
      <c r="I10" s="2"/>
    </row>
    <row r="11" spans="1:9" ht="50.1" customHeight="1" x14ac:dyDescent="0.25">
      <c r="A11" s="2" t="s">
        <v>53</v>
      </c>
      <c r="B11" s="2" t="s">
        <v>54</v>
      </c>
      <c r="C11" s="2"/>
      <c r="D11" s="2"/>
      <c r="E11" s="3"/>
      <c r="F11" s="3"/>
      <c r="G11" s="2"/>
      <c r="H11" s="2"/>
      <c r="I11" s="2"/>
    </row>
    <row r="12" spans="1:9" ht="50.1" customHeight="1" x14ac:dyDescent="0.25">
      <c r="A12" s="2" t="s">
        <v>55</v>
      </c>
      <c r="B12" s="2" t="s">
        <v>56</v>
      </c>
      <c r="C12" s="2"/>
      <c r="D12" s="2"/>
      <c r="E12" s="3"/>
      <c r="F12" s="3"/>
      <c r="G12" s="2"/>
      <c r="H12" s="2"/>
      <c r="I12" s="2"/>
    </row>
    <row r="13" spans="1:9" ht="50.1" customHeight="1" x14ac:dyDescent="0.25">
      <c r="A13" s="2" t="s">
        <v>31</v>
      </c>
      <c r="B13" s="2" t="s">
        <v>57</v>
      </c>
      <c r="C13" s="2"/>
      <c r="D13" s="2"/>
      <c r="E13" s="3"/>
      <c r="F13" s="3"/>
      <c r="G13" s="2"/>
      <c r="H13" s="2"/>
      <c r="I13" s="2"/>
    </row>
    <row r="14" spans="1:9" ht="50.1" customHeight="1" x14ac:dyDescent="0.25">
      <c r="A14" s="2" t="s">
        <v>30</v>
      </c>
      <c r="B14" s="2" t="s">
        <v>39</v>
      </c>
      <c r="C14" s="2"/>
      <c r="D14" s="2"/>
      <c r="E14" s="3"/>
      <c r="F14" s="3"/>
      <c r="G14" s="2"/>
      <c r="H14" s="2"/>
      <c r="I14" s="2"/>
    </row>
    <row r="15" spans="1:9" ht="50.1" customHeight="1" x14ac:dyDescent="0.25">
      <c r="A15" s="2" t="s">
        <v>14</v>
      </c>
      <c r="B15" s="2" t="s">
        <v>39</v>
      </c>
      <c r="C15" s="2"/>
      <c r="D15" s="2"/>
      <c r="E15" s="3"/>
      <c r="F15" s="3"/>
      <c r="G15" s="2"/>
      <c r="H15" s="2"/>
      <c r="I15" s="2"/>
    </row>
    <row r="16" spans="1:9" ht="50.1" customHeight="1" x14ac:dyDescent="0.25">
      <c r="A16" s="2" t="s">
        <v>99</v>
      </c>
      <c r="B16" s="2" t="s">
        <v>39</v>
      </c>
      <c r="C16" s="2"/>
      <c r="D16" s="2"/>
      <c r="E16" s="3"/>
      <c r="F16" s="3"/>
      <c r="G16" s="2"/>
      <c r="H16" s="2"/>
      <c r="I16" s="2"/>
    </row>
    <row r="17" spans="1:9" ht="50.1" customHeight="1" x14ac:dyDescent="0.25">
      <c r="A17" s="2" t="s">
        <v>34</v>
      </c>
      <c r="B17" s="2" t="s">
        <v>39</v>
      </c>
      <c r="C17" s="2"/>
      <c r="D17" s="2"/>
      <c r="E17" s="3"/>
      <c r="F17" s="3"/>
      <c r="G17" s="2"/>
      <c r="H17" s="2"/>
      <c r="I17" s="2"/>
    </row>
    <row r="18" spans="1:9" ht="50.1" customHeight="1" x14ac:dyDescent="0.25">
      <c r="A18" s="2" t="s">
        <v>33</v>
      </c>
      <c r="B18" s="2" t="s">
        <v>39</v>
      </c>
      <c r="C18" s="2"/>
      <c r="D18" s="2"/>
      <c r="E18" s="3"/>
      <c r="F18" s="3"/>
      <c r="G18" s="2"/>
      <c r="H18" s="2"/>
      <c r="I18" s="2"/>
    </row>
    <row r="19" spans="1:9" ht="50.1" customHeight="1" x14ac:dyDescent="0.25">
      <c r="A19" s="2" t="s">
        <v>49</v>
      </c>
      <c r="B19" s="2" t="s">
        <v>39</v>
      </c>
      <c r="C19" s="2"/>
      <c r="D19" s="2"/>
      <c r="E19" s="3"/>
      <c r="F19" s="3"/>
      <c r="G19" s="2"/>
      <c r="H19" s="2"/>
      <c r="I19" s="2"/>
    </row>
    <row r="20" spans="1:9" ht="50.1" customHeight="1" x14ac:dyDescent="0.25"/>
    <row r="21" spans="1:9" ht="50.1" customHeight="1" x14ac:dyDescent="0.25">
      <c r="A21" s="8" t="s">
        <v>16</v>
      </c>
      <c r="B21" s="8"/>
      <c r="C21" s="13"/>
      <c r="D21" s="13"/>
      <c r="E21" s="13"/>
      <c r="F21" s="13"/>
      <c r="G21" s="13"/>
      <c r="H21" s="13"/>
      <c r="I21" s="13"/>
    </row>
  </sheetData>
  <sortState ref="A5:H19">
    <sortCondition ref="A5"/>
  </sortState>
  <mergeCells count="3">
    <mergeCell ref="A21:B21"/>
    <mergeCell ref="A1:I1"/>
    <mergeCell ref="C21:I2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opLeftCell="C1" zoomScale="80" zoomScaleNormal="80" workbookViewId="0">
      <selection sqref="A1:J1"/>
    </sheetView>
  </sheetViews>
  <sheetFormatPr baseColWidth="10" defaultRowHeight="15" outlineLevelCol="1" x14ac:dyDescent="0.25"/>
  <cols>
    <col min="1" max="2" width="30.7109375" hidden="1" customWidth="1" outlineLevel="1"/>
    <col min="3" max="3" width="30.7109375" customWidth="1" collapsed="1"/>
    <col min="4" max="5" width="30.7109375" customWidth="1"/>
    <col min="6" max="10" width="25.7109375" customWidth="1"/>
  </cols>
  <sheetData>
    <row r="1" spans="1:10" ht="99.95" customHeight="1" thickBot="1" x14ac:dyDescent="0.3">
      <c r="A1" s="10" t="s">
        <v>101</v>
      </c>
      <c r="B1" s="11"/>
      <c r="C1" s="11"/>
      <c r="D1" s="11"/>
      <c r="E1" s="11"/>
      <c r="F1" s="11"/>
      <c r="G1" s="11"/>
      <c r="H1" s="11"/>
      <c r="I1" s="11"/>
      <c r="J1" s="12"/>
    </row>
    <row r="3" spans="1:10" ht="31.5" customHeight="1" x14ac:dyDescent="0.25">
      <c r="C3" s="14" t="s">
        <v>103</v>
      </c>
      <c r="D3" s="15"/>
      <c r="E3" s="15"/>
      <c r="F3" s="15"/>
      <c r="G3" s="15"/>
      <c r="H3" s="15"/>
      <c r="I3" s="15"/>
      <c r="J3" s="15"/>
    </row>
    <row r="5" spans="1:10" ht="60" x14ac:dyDescent="0.25">
      <c r="A5" s="1" t="s">
        <v>58</v>
      </c>
      <c r="B5" s="1" t="s">
        <v>59</v>
      </c>
      <c r="C5" s="1" t="s">
        <v>2</v>
      </c>
      <c r="D5" s="1" t="s">
        <v>47</v>
      </c>
      <c r="E5" s="1" t="s">
        <v>17</v>
      </c>
      <c r="F5" s="1" t="s">
        <v>1</v>
      </c>
      <c r="G5" s="1" t="s">
        <v>0</v>
      </c>
      <c r="H5" s="1" t="s">
        <v>36</v>
      </c>
      <c r="I5" s="1" t="s">
        <v>37</v>
      </c>
      <c r="J5" s="1" t="s">
        <v>63</v>
      </c>
    </row>
    <row r="6" spans="1:10" ht="50.1" customHeight="1" x14ac:dyDescent="0.25">
      <c r="A6" s="2">
        <v>3</v>
      </c>
      <c r="B6" s="2" t="s">
        <v>62</v>
      </c>
      <c r="C6" s="2" t="s">
        <v>28</v>
      </c>
      <c r="D6" s="2">
        <v>1</v>
      </c>
      <c r="E6" s="2" t="s">
        <v>39</v>
      </c>
      <c r="F6" s="2" t="str">
        <f>IF(VLOOKUP($C6,'Lot 3'!$A$5:$I$193,3,0)="","",VLOOKUP($C6,'Lot 3'!$A$5:$I$193,3,0))</f>
        <v/>
      </c>
      <c r="G6" s="2" t="str">
        <f>IF(VLOOKUP($C6,'Lot 3'!$A$5:$I$193,4,0)="","",VLOOKUP($C6,'Lot 3'!$A$5:$I$193,4,0))</f>
        <v/>
      </c>
      <c r="H6" s="2" t="str">
        <f>IF(VLOOKUP($C6,'Lot 3'!$A$5:$I$193,5,0)="","",VLOOKUP($C6,'Lot 3'!$A$5:$I$193,5,0))</f>
        <v/>
      </c>
      <c r="I6" s="2" t="str">
        <f>IF(VLOOKUP($C6,'Lot 3'!$A$5:$I$193,6,0)="","",VLOOKUP($C6,'Lot 3'!$A$5:$I$193,6,0))</f>
        <v/>
      </c>
      <c r="J6" s="6" t="str">
        <f>IF(I6="","",((I6*D6)*4))</f>
        <v/>
      </c>
    </row>
    <row r="7" spans="1:10" ht="50.1" customHeight="1" x14ac:dyDescent="0.25">
      <c r="A7" s="2">
        <v>3</v>
      </c>
      <c r="B7" s="2" t="s">
        <v>62</v>
      </c>
      <c r="C7" s="2" t="s">
        <v>27</v>
      </c>
      <c r="D7" s="2">
        <v>1</v>
      </c>
      <c r="E7" s="2" t="s">
        <v>39</v>
      </c>
      <c r="F7" s="2" t="str">
        <f>IF(VLOOKUP($C7,'Lot 3'!$A$5:$I$193,3,0)="","",VLOOKUP($C7,'Lot 3'!$A$5:$I$193,3,0))</f>
        <v/>
      </c>
      <c r="G7" s="2" t="str">
        <f>IF(VLOOKUP($C7,'Lot 3'!$A$5:$I$193,4,0)="","",VLOOKUP($C7,'Lot 3'!$A$5:$I$193,4,0))</f>
        <v/>
      </c>
      <c r="H7" s="2" t="str">
        <f>IF(VLOOKUP($C7,'Lot 3'!$A$5:$I$193,5,0)="","",VLOOKUP($C7,'Lot 3'!$A$5:$I$193,5,0))</f>
        <v/>
      </c>
      <c r="I7" s="2" t="str">
        <f>IF(VLOOKUP($C7,'Lot 3'!$A$5:$I$193,6,0)="","",VLOOKUP($C7,'Lot 3'!$A$5:$I$193,6,0))</f>
        <v/>
      </c>
      <c r="J7" s="6" t="str">
        <f t="shared" ref="J7:J20" si="0">IF(I7="","",((I7*D7)*4))</f>
        <v/>
      </c>
    </row>
    <row r="8" spans="1:10" ht="50.1" customHeight="1" x14ac:dyDescent="0.25">
      <c r="A8" s="2">
        <v>3</v>
      </c>
      <c r="B8" s="2" t="s">
        <v>62</v>
      </c>
      <c r="C8" s="2" t="s">
        <v>15</v>
      </c>
      <c r="D8" s="2">
        <v>1</v>
      </c>
      <c r="E8" s="2" t="s">
        <v>39</v>
      </c>
      <c r="F8" s="2" t="str">
        <f>IF(VLOOKUP($C8,'Lot 3'!$A$5:$I$193,3,0)="","",VLOOKUP($C8,'Lot 3'!$A$5:$I$193,3,0))</f>
        <v/>
      </c>
      <c r="G8" s="2" t="str">
        <f>IF(VLOOKUP($C8,'Lot 3'!$A$5:$I$193,4,0)="","",VLOOKUP($C8,'Lot 3'!$A$5:$I$193,4,0))</f>
        <v/>
      </c>
      <c r="H8" s="2" t="str">
        <f>IF(VLOOKUP($C8,'Lot 3'!$A$5:$I$193,5,0)="","",VLOOKUP($C8,'Lot 3'!$A$5:$I$193,5,0))</f>
        <v/>
      </c>
      <c r="I8" s="2" t="str">
        <f>IF(VLOOKUP($C8,'Lot 3'!$A$5:$I$193,6,0)="","",VLOOKUP($C8,'Lot 3'!$A$5:$I$193,6,0))</f>
        <v/>
      </c>
      <c r="J8" s="6" t="str">
        <f t="shared" si="0"/>
        <v/>
      </c>
    </row>
    <row r="9" spans="1:10" ht="50.1" customHeight="1" x14ac:dyDescent="0.25">
      <c r="A9" s="2">
        <v>3</v>
      </c>
      <c r="B9" s="2" t="s">
        <v>62</v>
      </c>
      <c r="C9" s="2" t="s">
        <v>32</v>
      </c>
      <c r="D9" s="2">
        <v>45</v>
      </c>
      <c r="E9" s="2" t="s">
        <v>39</v>
      </c>
      <c r="F9" s="2" t="str">
        <f>IF(VLOOKUP($C9,'Lot 3'!$A$5:$I$193,3,0)="","",VLOOKUP($C9,'Lot 3'!$A$5:$I$193,3,0))</f>
        <v/>
      </c>
      <c r="G9" s="2" t="str">
        <f>IF(VLOOKUP($C9,'Lot 3'!$A$5:$I$193,4,0)="","",VLOOKUP($C9,'Lot 3'!$A$5:$I$193,4,0))</f>
        <v/>
      </c>
      <c r="H9" s="2" t="str">
        <f>IF(VLOOKUP($C9,'Lot 3'!$A$5:$I$193,5,0)="","",VLOOKUP($C9,'Lot 3'!$A$5:$I$193,5,0))</f>
        <v/>
      </c>
      <c r="I9" s="2" t="str">
        <f>IF(VLOOKUP($C9,'Lot 3'!$A$5:$I$193,6,0)="","",VLOOKUP($C9,'Lot 3'!$A$5:$I$193,6,0))</f>
        <v/>
      </c>
      <c r="J9" s="6" t="str">
        <f t="shared" si="0"/>
        <v/>
      </c>
    </row>
    <row r="10" spans="1:10" ht="50.1" customHeight="1" x14ac:dyDescent="0.25">
      <c r="A10" s="2">
        <v>3</v>
      </c>
      <c r="B10" s="2" t="s">
        <v>62</v>
      </c>
      <c r="C10" s="2" t="s">
        <v>23</v>
      </c>
      <c r="D10" s="2">
        <v>4</v>
      </c>
      <c r="E10" s="2" t="s">
        <v>39</v>
      </c>
      <c r="F10" s="2" t="str">
        <f>IF(VLOOKUP($C10,'Lot 3'!$A$5:$I$193,3,0)="","",VLOOKUP($C10,'Lot 3'!$A$5:$I$193,3,0))</f>
        <v/>
      </c>
      <c r="G10" s="2" t="str">
        <f>IF(VLOOKUP($C10,'Lot 3'!$A$5:$I$193,4,0)="","",VLOOKUP($C10,'Lot 3'!$A$5:$I$193,4,0))</f>
        <v/>
      </c>
      <c r="H10" s="2" t="str">
        <f>IF(VLOOKUP($C10,'Lot 3'!$A$5:$I$193,5,0)="","",VLOOKUP($C10,'Lot 3'!$A$5:$I$193,5,0))</f>
        <v/>
      </c>
      <c r="I10" s="2" t="str">
        <f>IF(VLOOKUP($C10,'Lot 3'!$A$5:$I$193,6,0)="","",VLOOKUP($C10,'Lot 3'!$A$5:$I$193,6,0))</f>
        <v/>
      </c>
      <c r="J10" s="6" t="str">
        <f t="shared" si="0"/>
        <v/>
      </c>
    </row>
    <row r="11" spans="1:10" ht="50.1" customHeight="1" x14ac:dyDescent="0.25">
      <c r="A11" s="2">
        <v>3</v>
      </c>
      <c r="B11" s="2" t="s">
        <v>62</v>
      </c>
      <c r="C11" s="2" t="s">
        <v>29</v>
      </c>
      <c r="D11" s="2">
        <v>1</v>
      </c>
      <c r="E11" s="2" t="s">
        <v>39</v>
      </c>
      <c r="F11" s="2" t="str">
        <f>IF(VLOOKUP($C11,'Lot 3'!$A$5:$I$193,3,0)="","",VLOOKUP($C11,'Lot 3'!$A$5:$I$193,3,0))</f>
        <v/>
      </c>
      <c r="G11" s="2" t="str">
        <f>IF(VLOOKUP($C11,'Lot 3'!$A$5:$I$193,4,0)="","",VLOOKUP($C11,'Lot 3'!$A$5:$I$193,4,0))</f>
        <v/>
      </c>
      <c r="H11" s="2" t="str">
        <f>IF(VLOOKUP($C11,'Lot 3'!$A$5:$I$193,5,0)="","",VLOOKUP($C11,'Lot 3'!$A$5:$I$193,5,0))</f>
        <v/>
      </c>
      <c r="I11" s="2" t="str">
        <f>IF(VLOOKUP($C11,'Lot 3'!$A$5:$I$193,6,0)="","",VLOOKUP($C11,'Lot 3'!$A$5:$I$193,6,0))</f>
        <v/>
      </c>
      <c r="J11" s="6" t="str">
        <f t="shared" si="0"/>
        <v/>
      </c>
    </row>
    <row r="12" spans="1:10" ht="50.1" customHeight="1" x14ac:dyDescent="0.25">
      <c r="A12" s="2">
        <v>3</v>
      </c>
      <c r="B12" s="2" t="s">
        <v>62</v>
      </c>
      <c r="C12" s="2" t="s">
        <v>53</v>
      </c>
      <c r="D12" s="2">
        <v>1</v>
      </c>
      <c r="E12" s="2" t="s">
        <v>54</v>
      </c>
      <c r="F12" s="2" t="str">
        <f>IF(VLOOKUP($C12,'Lot 3'!$A$5:$I$193,3,0)="","",VLOOKUP($C12,'Lot 3'!$A$5:$I$193,3,0))</f>
        <v/>
      </c>
      <c r="G12" s="2" t="str">
        <f>IF(VLOOKUP($C12,'Lot 3'!$A$5:$I$193,4,0)="","",VLOOKUP($C12,'Lot 3'!$A$5:$I$193,4,0))</f>
        <v/>
      </c>
      <c r="H12" s="2" t="str">
        <f>IF(VLOOKUP($C12,'Lot 3'!$A$5:$I$193,5,0)="","",VLOOKUP($C12,'Lot 3'!$A$5:$I$193,5,0))</f>
        <v/>
      </c>
      <c r="I12" s="2" t="str">
        <f>IF(VLOOKUP($C12,'Lot 3'!$A$5:$I$193,6,0)="","",VLOOKUP($C12,'Lot 3'!$A$5:$I$193,6,0))</f>
        <v/>
      </c>
      <c r="J12" s="6" t="str">
        <f t="shared" si="0"/>
        <v/>
      </c>
    </row>
    <row r="13" spans="1:10" ht="50.1" customHeight="1" x14ac:dyDescent="0.25">
      <c r="A13" s="2">
        <v>3</v>
      </c>
      <c r="B13" s="2" t="s">
        <v>62</v>
      </c>
      <c r="C13" s="2" t="s">
        <v>55</v>
      </c>
      <c r="D13" s="2">
        <v>1</v>
      </c>
      <c r="E13" s="2" t="s">
        <v>56</v>
      </c>
      <c r="F13" s="2" t="str">
        <f>IF(VLOOKUP($C13,'Lot 3'!$A$5:$I$193,3,0)="","",VLOOKUP($C13,'Lot 3'!$A$5:$I$193,3,0))</f>
        <v/>
      </c>
      <c r="G13" s="2" t="str">
        <f>IF(VLOOKUP($C13,'Lot 3'!$A$5:$I$193,4,0)="","",VLOOKUP($C13,'Lot 3'!$A$5:$I$193,4,0))</f>
        <v/>
      </c>
      <c r="H13" s="2" t="str">
        <f>IF(VLOOKUP($C13,'Lot 3'!$A$5:$I$193,5,0)="","",VLOOKUP($C13,'Lot 3'!$A$5:$I$193,5,0))</f>
        <v/>
      </c>
      <c r="I13" s="2" t="str">
        <f>IF(VLOOKUP($C13,'Lot 3'!$A$5:$I$193,6,0)="","",VLOOKUP($C13,'Lot 3'!$A$5:$I$193,6,0))</f>
        <v/>
      </c>
      <c r="J13" s="6" t="str">
        <f t="shared" si="0"/>
        <v/>
      </c>
    </row>
    <row r="14" spans="1:10" ht="50.1" customHeight="1" x14ac:dyDescent="0.25">
      <c r="A14" s="2">
        <v>3</v>
      </c>
      <c r="B14" s="2" t="s">
        <v>62</v>
      </c>
      <c r="C14" s="2" t="s">
        <v>31</v>
      </c>
      <c r="D14" s="2">
        <v>2</v>
      </c>
      <c r="E14" s="2" t="s">
        <v>57</v>
      </c>
      <c r="F14" s="2" t="str">
        <f>IF(VLOOKUP($C14,'Lot 3'!$A$5:$I$193,3,0)="","",VLOOKUP($C14,'Lot 3'!$A$5:$I$193,3,0))</f>
        <v/>
      </c>
      <c r="G14" s="2" t="str">
        <f>IF(VLOOKUP($C14,'Lot 3'!$A$5:$I$193,4,0)="","",VLOOKUP($C14,'Lot 3'!$A$5:$I$193,4,0))</f>
        <v/>
      </c>
      <c r="H14" s="2" t="str">
        <f>IF(VLOOKUP($C14,'Lot 3'!$A$5:$I$193,5,0)="","",VLOOKUP($C14,'Lot 3'!$A$5:$I$193,5,0))</f>
        <v/>
      </c>
      <c r="I14" s="2" t="str">
        <f>IF(VLOOKUP($C14,'Lot 3'!$A$5:$I$193,6,0)="","",VLOOKUP($C14,'Lot 3'!$A$5:$I$193,6,0))</f>
        <v/>
      </c>
      <c r="J14" s="6" t="str">
        <f t="shared" si="0"/>
        <v/>
      </c>
    </row>
    <row r="15" spans="1:10" ht="50.1" customHeight="1" x14ac:dyDescent="0.25">
      <c r="A15" s="2">
        <v>3</v>
      </c>
      <c r="B15" s="2" t="s">
        <v>62</v>
      </c>
      <c r="C15" s="2" t="s">
        <v>30</v>
      </c>
      <c r="D15" s="2">
        <v>1</v>
      </c>
      <c r="E15" s="2" t="s">
        <v>39</v>
      </c>
      <c r="F15" s="2" t="str">
        <f>IF(VLOOKUP($C15,'Lot 3'!$A$5:$I$193,3,0)="","",VLOOKUP($C15,'Lot 3'!$A$5:$I$193,3,0))</f>
        <v/>
      </c>
      <c r="G15" s="2" t="str">
        <f>IF(VLOOKUP($C15,'Lot 3'!$A$5:$I$193,4,0)="","",VLOOKUP($C15,'Lot 3'!$A$5:$I$193,4,0))</f>
        <v/>
      </c>
      <c r="H15" s="2" t="str">
        <f>IF(VLOOKUP($C15,'Lot 3'!$A$5:$I$193,5,0)="","",VLOOKUP($C15,'Lot 3'!$A$5:$I$193,5,0))</f>
        <v/>
      </c>
      <c r="I15" s="2" t="str">
        <f>IF(VLOOKUP($C15,'Lot 3'!$A$5:$I$193,6,0)="","",VLOOKUP($C15,'Lot 3'!$A$5:$I$193,6,0))</f>
        <v/>
      </c>
      <c r="J15" s="6" t="str">
        <f t="shared" si="0"/>
        <v/>
      </c>
    </row>
    <row r="16" spans="1:10" ht="50.1" customHeight="1" x14ac:dyDescent="0.25">
      <c r="A16" s="2">
        <v>3</v>
      </c>
      <c r="B16" s="2" t="s">
        <v>62</v>
      </c>
      <c r="C16" s="2" t="s">
        <v>14</v>
      </c>
      <c r="D16" s="2">
        <v>10</v>
      </c>
      <c r="E16" s="2" t="s">
        <v>39</v>
      </c>
      <c r="F16" s="2" t="str">
        <f>IF(VLOOKUP($C16,'Lot 3'!$A$5:$I$193,3,0)="","",VLOOKUP($C16,'Lot 3'!$A$5:$I$193,3,0))</f>
        <v/>
      </c>
      <c r="G16" s="2" t="str">
        <f>IF(VLOOKUP($C16,'Lot 3'!$A$5:$I$193,4,0)="","",VLOOKUP($C16,'Lot 3'!$A$5:$I$193,4,0))</f>
        <v/>
      </c>
      <c r="H16" s="2" t="str">
        <f>IF(VLOOKUP($C16,'Lot 3'!$A$5:$I$193,5,0)="","",VLOOKUP($C16,'Lot 3'!$A$5:$I$193,5,0))</f>
        <v/>
      </c>
      <c r="I16" s="2" t="str">
        <f>IF(VLOOKUP($C16,'Lot 3'!$A$5:$I$193,6,0)="","",VLOOKUP($C16,'Lot 3'!$A$5:$I$193,6,0))</f>
        <v/>
      </c>
      <c r="J16" s="6" t="str">
        <f t="shared" si="0"/>
        <v/>
      </c>
    </row>
    <row r="17" spans="1:10" ht="50.1" customHeight="1" x14ac:dyDescent="0.25">
      <c r="A17" s="2">
        <v>3</v>
      </c>
      <c r="B17" s="2" t="s">
        <v>62</v>
      </c>
      <c r="C17" s="2" t="s">
        <v>99</v>
      </c>
      <c r="D17" s="2">
        <v>1</v>
      </c>
      <c r="E17" s="2" t="s">
        <v>39</v>
      </c>
      <c r="F17" s="2" t="str">
        <f>IF(VLOOKUP($C17,'Lot 3'!$A$5:$I$193,3,0)="","",VLOOKUP($C17,'Lot 3'!$A$5:$I$193,3,0))</f>
        <v/>
      </c>
      <c r="G17" s="2" t="str">
        <f>IF(VLOOKUP($C17,'Lot 3'!$A$5:$I$193,4,0)="","",VLOOKUP($C17,'Lot 3'!$A$5:$I$193,4,0))</f>
        <v/>
      </c>
      <c r="H17" s="2" t="str">
        <f>IF(VLOOKUP($C17,'Lot 3'!$A$5:$I$193,5,0)="","",VLOOKUP($C17,'Lot 3'!$A$5:$I$193,5,0))</f>
        <v/>
      </c>
      <c r="I17" s="2" t="str">
        <f>IF(VLOOKUP($C17,'Lot 3'!$A$5:$I$193,6,0)="","",VLOOKUP($C17,'Lot 3'!$A$5:$I$193,6,0))</f>
        <v/>
      </c>
      <c r="J17" s="6" t="str">
        <f t="shared" si="0"/>
        <v/>
      </c>
    </row>
    <row r="18" spans="1:10" ht="50.1" customHeight="1" x14ac:dyDescent="0.25">
      <c r="A18" s="2">
        <v>3</v>
      </c>
      <c r="B18" s="2" t="s">
        <v>62</v>
      </c>
      <c r="C18" s="2" t="s">
        <v>34</v>
      </c>
      <c r="D18" s="2">
        <v>5</v>
      </c>
      <c r="E18" s="2" t="s">
        <v>39</v>
      </c>
      <c r="F18" s="2" t="str">
        <f>IF(VLOOKUP($C18,'Lot 3'!$A$5:$I$193,3,0)="","",VLOOKUP($C18,'Lot 3'!$A$5:$I$193,3,0))</f>
        <v/>
      </c>
      <c r="G18" s="2" t="str">
        <f>IF(VLOOKUP($C18,'Lot 3'!$A$5:$I$193,4,0)="","",VLOOKUP($C18,'Lot 3'!$A$5:$I$193,4,0))</f>
        <v/>
      </c>
      <c r="H18" s="2" t="str">
        <f>IF(VLOOKUP($C18,'Lot 3'!$A$5:$I$193,5,0)="","",VLOOKUP($C18,'Lot 3'!$A$5:$I$193,5,0))</f>
        <v/>
      </c>
      <c r="I18" s="2" t="str">
        <f>IF(VLOOKUP($C18,'Lot 3'!$A$5:$I$193,6,0)="","",VLOOKUP($C18,'Lot 3'!$A$5:$I$193,6,0))</f>
        <v/>
      </c>
      <c r="J18" s="6" t="str">
        <f t="shared" si="0"/>
        <v/>
      </c>
    </row>
    <row r="19" spans="1:10" ht="50.1" customHeight="1" x14ac:dyDescent="0.25">
      <c r="A19" s="2">
        <v>3</v>
      </c>
      <c r="B19" s="2" t="s">
        <v>62</v>
      </c>
      <c r="C19" s="2" t="s">
        <v>33</v>
      </c>
      <c r="D19" s="2">
        <v>5</v>
      </c>
      <c r="E19" s="2" t="s">
        <v>39</v>
      </c>
      <c r="F19" s="2" t="str">
        <f>IF(VLOOKUP($C19,'Lot 3'!$A$5:$I$193,3,0)="","",VLOOKUP($C19,'Lot 3'!$A$5:$I$193,3,0))</f>
        <v/>
      </c>
      <c r="G19" s="2" t="str">
        <f>IF(VLOOKUP($C19,'Lot 3'!$A$5:$I$193,4,0)="","",VLOOKUP($C19,'Lot 3'!$A$5:$I$193,4,0))</f>
        <v/>
      </c>
      <c r="H19" s="2" t="str">
        <f>IF(VLOOKUP($C19,'Lot 3'!$A$5:$I$193,5,0)="","",VLOOKUP($C19,'Lot 3'!$A$5:$I$193,5,0))</f>
        <v/>
      </c>
      <c r="I19" s="2" t="str">
        <f>IF(VLOOKUP($C19,'Lot 3'!$A$5:$I$193,6,0)="","",VLOOKUP($C19,'Lot 3'!$A$5:$I$193,6,0))</f>
        <v/>
      </c>
      <c r="J19" s="6" t="str">
        <f t="shared" si="0"/>
        <v/>
      </c>
    </row>
    <row r="20" spans="1:10" ht="50.1" customHeight="1" x14ac:dyDescent="0.25">
      <c r="A20" s="2">
        <v>3</v>
      </c>
      <c r="B20" s="2" t="s">
        <v>62</v>
      </c>
      <c r="C20" s="2" t="s">
        <v>49</v>
      </c>
      <c r="D20" s="2">
        <v>5</v>
      </c>
      <c r="E20" s="2" t="s">
        <v>39</v>
      </c>
      <c r="F20" s="2" t="str">
        <f>IF(VLOOKUP($C20,'Lot 3'!$A$5:$I$193,3,0)="","",VLOOKUP($C20,'Lot 3'!$A$5:$I$193,3,0))</f>
        <v/>
      </c>
      <c r="G20" s="2" t="str">
        <f>IF(VLOOKUP($C20,'Lot 3'!$A$5:$I$193,4,0)="","",VLOOKUP($C20,'Lot 3'!$A$5:$I$193,4,0))</f>
        <v/>
      </c>
      <c r="H20" s="2" t="str">
        <f>IF(VLOOKUP($C20,'Lot 3'!$A$5:$I$193,5,0)="","",VLOOKUP($C20,'Lot 3'!$A$5:$I$193,5,0))</f>
        <v/>
      </c>
      <c r="I20" s="2" t="str">
        <f>IF(VLOOKUP($C20,'Lot 3'!$A$5:$I$193,6,0)="","",VLOOKUP($C20,'Lot 3'!$A$5:$I$193,6,0))</f>
        <v/>
      </c>
      <c r="J20" s="6" t="str">
        <f t="shared" si="0"/>
        <v/>
      </c>
    </row>
    <row r="21" spans="1:10" ht="50.1" customHeight="1" x14ac:dyDescent="0.25"/>
    <row r="22" spans="1:10" ht="50.1" customHeight="1" x14ac:dyDescent="0.25">
      <c r="C22" s="8" t="s">
        <v>16</v>
      </c>
      <c r="D22" s="8"/>
      <c r="E22" s="9"/>
      <c r="F22" s="16" t="str">
        <f>IF('Lot 3'!C21="","",'Lot 3'!C21)</f>
        <v/>
      </c>
      <c r="G22" s="17"/>
      <c r="H22" s="17"/>
      <c r="I22" s="17"/>
      <c r="J22" s="18"/>
    </row>
    <row r="36" spans="7:7" x14ac:dyDescent="0.25">
      <c r="G36" s="5"/>
    </row>
  </sheetData>
  <sortState ref="C5:J19">
    <sortCondition ref="C5"/>
  </sortState>
  <mergeCells count="4">
    <mergeCell ref="C22:E22"/>
    <mergeCell ref="A1:J1"/>
    <mergeCell ref="C3:J3"/>
    <mergeCell ref="F22:J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Lot 1</vt:lpstr>
      <vt:lpstr>DQE lot 1</vt:lpstr>
      <vt:lpstr>Lot 2</vt:lpstr>
      <vt:lpstr>DQE lot 2</vt:lpstr>
      <vt:lpstr>Lot 3</vt:lpstr>
      <vt:lpstr>DQE lot 3</vt:lpstr>
    </vt:vector>
  </TitlesOfParts>
  <Company>CHRU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CLAVERIE THIERRY</dc:creator>
  <cp:lastModifiedBy>RATHIER SOLENE</cp:lastModifiedBy>
  <cp:lastPrinted>2020-02-11T12:43:08Z</cp:lastPrinted>
  <dcterms:created xsi:type="dcterms:W3CDTF">2019-04-16T13:40:22Z</dcterms:created>
  <dcterms:modified xsi:type="dcterms:W3CDTF">2025-08-07T13:43:04Z</dcterms:modified>
</cp:coreProperties>
</file>